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<sst xmlns="http://schemas.openxmlformats.org/spreadsheetml/2006/main" count="49" uniqueCount="44">
  <si>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</si>
  <si>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</si>
  <si>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</si>
  <si>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</si>
  <si>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</si>
  <si>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</si>
  <si>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</si>
  <si>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</si>
  <si>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</si>
  <si>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</si>
  <si>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國立中山大學校務基金</t>
  </si>
  <si>
    <t>中華民國111年度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</si>
  <si>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</si>
  <si>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</si>
  <si>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</si>
  <si>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</si>
  <si>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</si>
  <si>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</si>
  <si>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國外旅費預算數5,244萬9,000元，決算數2,055萬1,959元，主要係受Covid-19疫情影響，出國案件減少所致。    
</t>
  </si>
  <si>
    <t xml:space="preserve">　公共關係費                                                                                          </t>
  </si>
  <si>
    <t xml:space="preserve">公共關係費預算數72萬2,000元，決算數72萬2,000元，未超支。    </t>
  </si>
  <si>
    <t xml:space="preserve">　員工慰勞費                                                                                          </t>
  </si>
  <si>
    <t xml:space="preserve">員工慰勞費預算數35萬4,000元，決算數35萬4,000元，未超支。    </t>
  </si>
  <si>
    <t xml:space="preserve">　行銷推廣費                                                                                          </t>
  </si>
  <si>
    <t xml:space="preserve">行銷推廣費預算數483萬6,000元，決算數661萬2,602元，主要係依實際需求辦理招生宣傳等廣告所致，超支部分循校內程序簽准後併決算辦理。     
</t>
  </si>
  <si>
    <t>統計所需項目</t>
  </si>
  <si>
    <t xml:space="preserve">　宿舍電費                                                                                            </t>
  </si>
  <si>
    <t xml:space="preserve">依實際需求辦理。    
</t>
  </si>
  <si>
    <t xml:space="preserve">　宿舍水費                                                                                            </t>
  </si>
  <si>
    <t xml:space="preserve">依實際需求辦理。    
</t>
  </si>
  <si>
    <t xml:space="preserve">　宿舍修護費                                                                                          </t>
  </si>
  <si>
    <t xml:space="preserve">依實際需求辦理。    </t>
  </si>
  <si>
    <t xml:space="preserve">　計時與計件人員酬金                                                                                  </t>
  </si>
  <si>
    <t xml:space="preserve">依實際需求辦理。    
</t>
  </si>
  <si>
    <t xml:space="preserve">　專技人員酬金                                                                                        </t>
  </si>
  <si>
    <t xml:space="preserve">依實際需求辦理。 
</t>
  </si>
  <si>
    <t xml:space="preserve">　講課鐘點、稿費、出席審查及查詢費                                                                    </t>
  </si>
  <si>
    <t xml:space="preserve">依實際需求辦理。 
</t>
  </si>
  <si>
    <t xml:space="preserve">　一般土地租金                                                                                        </t>
  </si>
  <si>
    <t xml:space="preserve">依實際需求辦理。 
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</si>
  <si>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</si>
  <si>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</si>
  <si>
    <t xml:space="preserve">依實際需求辦理。 </t>
  </si>
  <si>
    <t xml:space="preserve">　商港服務費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</si>
</sst>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6" fillId="0" borderId="23" xfId="0" applyNumberFormat="1" applyFont="1" applyBorder="1" applyAlignment="1">
      <alignment vertical="top"/>
    </xf>
    <xf numFmtId="40" fontId="26" fillId="0" borderId="23" xfId="0" applyNumberFormat="1" applyFont="1" applyBorder="1" applyAlignment="1">
      <alignment vertical="top"/>
    </xf>
    <xf numFmtId="38" fontId="2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38" fontId="2" fillId="0" borderId="27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</cols>
  <sheetData>
    <row r="1" spans="1:6" ht="21.75">
      <c r="A1" s="5"/>
      <c r="B1" s="5"/>
      <c r="D1" s="5"/>
      <c r="E1" s="6" t="s">
        <v>10</v>
      </c>
      <c r="F1" s="5"/>
    </row>
    <row r="2" spans="1:6" ht="21.75">
      <c r="A2" s="5"/>
      <c r="B2" s="5"/>
      <c r="D2" s="5"/>
      <c r="E2" s="7" t="s">
        <v>1</v>
      </c>
      <c r="F2" s="5"/>
    </row>
    <row r="3" spans="1:10" ht="16.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5.75">
      <c r="A6" s="29" t="s">
        <v>15</v>
      </c>
      <c r="B6" s="30">
        <v>5870000</v>
      </c>
      <c r="C6" s="30">
        <v>52491000</v>
      </c>
      <c r="D6" s="30">
        <v>58361000</v>
      </c>
      <c r="E6" s="30">
        <v>5180367</v>
      </c>
      <c r="F6" s="30">
        <v>23060194</v>
      </c>
      <c r="G6" s="30">
        <v>28240561</v>
      </c>
      <c r="H6" s="30">
        <f>G6-D6</f>
        <v>-30120439</v>
      </c>
      <c r="I6" s="31">
        <f>IF(D6=0,"",ROUND(H6*100/D6,2))</f>
        <v>-51.61</v>
      </c>
      <c r="J6" s="35" t="s">
        <v>16</v>
      </c>
    </row>
    <row r="7" spans="1:10" ht="177.75">
      <c r="A7" s="28" t="s">
        <v>17</v>
      </c>
      <c r="B7" s="25">
        <v>5738000</v>
      </c>
      <c r="C7" s="25">
        <v>46711000</v>
      </c>
      <c r="D7" s="25">
        <v>52449000</v>
      </c>
      <c r="E7" s="25">
        <v>4150363</v>
      </c>
      <c r="F7" s="25">
        <v>16401596</v>
      </c>
      <c r="G7" s="25">
        <v>20551959</v>
      </c>
      <c r="H7" s="25">
        <f>G7-D7</f>
        <v>-31897041</v>
      </c>
      <c r="I7" s="26">
        <f>IF(D7=0,"",ROUND(H7*100/D7,2))</f>
        <v>-60.82</v>
      </c>
      <c r="J7" s="36" t="s">
        <v>18</v>
      </c>
    </row>
    <row r="8" spans="1:10" ht="96.75">
      <c r="A8" s="28" t="s">
        <v>19</v>
      </c>
      <c r="B8" s="25">
        <v>0</v>
      </c>
      <c r="C8" s="25">
        <v>722000</v>
      </c>
      <c r="D8" s="25">
        <v>722000</v>
      </c>
      <c r="E8" s="25">
        <v>0</v>
      </c>
      <c r="F8" s="25">
        <v>722000</v>
      </c>
      <c r="G8" s="25">
        <v>722000</v>
      </c>
      <c r="H8" s="25">
        <f>G8-D8</f>
        <v>0</v>
      </c>
      <c r="I8" s="26">
        <f>IF(D8=0,"",ROUND(H8*100/D8,2))</f>
        <v>0</v>
      </c>
      <c r="J8" s="36" t="s">
        <v>20</v>
      </c>
    </row>
    <row r="9" spans="1:10" ht="96.75">
      <c r="A9" s="28" t="s">
        <v>21</v>
      </c>
      <c r="B9" s="25">
        <v>0</v>
      </c>
      <c r="C9" s="25">
        <v>354000</v>
      </c>
      <c r="D9" s="25">
        <v>354000</v>
      </c>
      <c r="E9" s="25">
        <v>0</v>
      </c>
      <c r="F9" s="25">
        <v>354000</v>
      </c>
      <c r="G9" s="25">
        <v>354000</v>
      </c>
      <c r="H9" s="25">
        <f>G9-D9</f>
        <v>0</v>
      </c>
      <c r="I9" s="26">
        <f>IF(D9=0,"",ROUND(H9*100/D9,2))</f>
        <v>0</v>
      </c>
      <c r="J9" s="36" t="s">
        <v>22</v>
      </c>
    </row>
    <row r="10" spans="1:10" ht="243">
      <c r="A10" s="28" t="s">
        <v>23</v>
      </c>
      <c r="B10" s="25">
        <v>132000</v>
      </c>
      <c r="C10" s="25">
        <v>4704000</v>
      </c>
      <c r="D10" s="25">
        <v>4836000</v>
      </c>
      <c r="E10" s="25">
        <v>1030004</v>
      </c>
      <c r="F10" s="25">
        <v>5582598</v>
      </c>
      <c r="G10" s="25">
        <v>6612602</v>
      </c>
      <c r="H10" s="25">
        <f>G10-D10</f>
        <v>1776602</v>
      </c>
      <c r="I10" s="26">
        <f>IF(D10=0,"",ROUND(H10*100/D10,2))</f>
        <v>36.74</v>
      </c>
      <c r="J10" s="36" t="s">
        <v>24</v>
      </c>
    </row>
    <row r="11" spans="1:10" ht="15.75">
      <c r="A11" s="27" t="s">
        <v>25</v>
      </c>
      <c r="B11" s="23">
        <v>127958000</v>
      </c>
      <c r="C11" s="23">
        <v>524492000</v>
      </c>
      <c r="D11" s="23">
        <v>652450000</v>
      </c>
      <c r="E11" s="23">
        <v>173148465</v>
      </c>
      <c r="F11" s="23">
        <v>633078391</v>
      </c>
      <c r="G11" s="23">
        <v>806226856</v>
      </c>
      <c r="H11" s="23">
        <f>G11-D11</f>
        <v>153776856</v>
      </c>
      <c r="I11" s="24">
        <f>IF(D11=0,"",ROUND(H11*100/D11,2))</f>
        <v>23.57</v>
      </c>
      <c r="J11" s="37" t="s">
        <v>16</v>
      </c>
    </row>
    <row r="12" spans="1:10" ht="64.5">
      <c r="A12" s="28" t="s">
        <v>26</v>
      </c>
      <c r="B12" s="25">
        <v>0</v>
      </c>
      <c r="C12" s="25">
        <v>8539000</v>
      </c>
      <c r="D12" s="25">
        <v>8539000</v>
      </c>
      <c r="E12" s="25">
        <v>0</v>
      </c>
      <c r="F12" s="25">
        <v>10875713</v>
      </c>
      <c r="G12" s="25">
        <v>10875713</v>
      </c>
      <c r="H12" s="25">
        <f>G12-D12</f>
        <v>2336713</v>
      </c>
      <c r="I12" s="26">
        <f>IF(D12=0,"",ROUND(H12*100/D12,2))</f>
        <v>27.37</v>
      </c>
      <c r="J12" s="36" t="s">
        <v>27</v>
      </c>
    </row>
    <row r="13" spans="1:10" ht="48">
      <c r="A13" s="28" t="s">
        <v>28</v>
      </c>
      <c r="B13" s="25">
        <v>0</v>
      </c>
      <c r="C13" s="25">
        <v>1228000</v>
      </c>
      <c r="D13" s="25">
        <v>1228000</v>
      </c>
      <c r="E13" s="25">
        <v>0</v>
      </c>
      <c r="F13" s="25">
        <v>1601814</v>
      </c>
      <c r="G13" s="25">
        <v>1601814</v>
      </c>
      <c r="H13" s="25">
        <f>G13-D13</f>
        <v>373814</v>
      </c>
      <c r="I13" s="26">
        <f>IF(D13=0,"",ROUND(H13*100/D13,2))</f>
        <v>30.44</v>
      </c>
      <c r="J13" s="36" t="s">
        <v>29</v>
      </c>
    </row>
    <row r="14" spans="1:10" ht="32.25">
      <c r="A14" s="28" t="s">
        <v>30</v>
      </c>
      <c r="B14" s="25">
        <v>0</v>
      </c>
      <c r="C14" s="25">
        <v>9000000</v>
      </c>
      <c r="D14" s="25">
        <v>9000000</v>
      </c>
      <c r="E14" s="25">
        <v>0</v>
      </c>
      <c r="F14" s="25">
        <v>6556440</v>
      </c>
      <c r="G14" s="25">
        <v>6556440</v>
      </c>
      <c r="H14" s="25">
        <f>G14-D14</f>
        <v>-2443560</v>
      </c>
      <c r="I14" s="26">
        <f>IF(D14=0,"",ROUND(H14*100/D14,2))</f>
        <v>-27.15</v>
      </c>
      <c r="J14" s="36" t="s">
        <v>31</v>
      </c>
    </row>
    <row r="15" spans="1:10" ht="96.75">
      <c r="A15" s="28" t="s">
        <v>32</v>
      </c>
      <c r="B15" s="25">
        <v>99423000</v>
      </c>
      <c r="C15" s="25">
        <v>467195000</v>
      </c>
      <c r="D15" s="25">
        <v>566618000</v>
      </c>
      <c r="E15" s="25">
        <v>148637636</v>
      </c>
      <c r="F15" s="25">
        <v>555914631</v>
      </c>
      <c r="G15" s="25">
        <v>704552267</v>
      </c>
      <c r="H15" s="25">
        <f>G15-D15</f>
        <v>137934267</v>
      </c>
      <c r="I15" s="26">
        <f>IF(D15=0,"",ROUND(H15*100/D15,2))</f>
        <v>24.34</v>
      </c>
      <c r="J15" s="36" t="s">
        <v>33</v>
      </c>
    </row>
    <row r="16" spans="1:10" ht="64.5">
      <c r="A16" s="28" t="s">
        <v>34</v>
      </c>
      <c r="B16" s="25">
        <v>0</v>
      </c>
      <c r="C16" s="25">
        <v>445000</v>
      </c>
      <c r="D16" s="25">
        <v>445000</v>
      </c>
      <c r="E16" s="25">
        <v>0</v>
      </c>
      <c r="F16" s="25">
        <v>295400</v>
      </c>
      <c r="G16" s="25">
        <v>295400</v>
      </c>
      <c r="H16" s="25">
        <f>G16-D16</f>
        <v>-149600</v>
      </c>
      <c r="I16" s="26">
        <f>IF(D16=0,"",ROUND(H16*100/D16,2))</f>
        <v>-33.62</v>
      </c>
      <c r="J16" s="36" t="s">
        <v>35</v>
      </c>
    </row>
    <row r="17" spans="1:10" ht="96.75">
      <c r="A17" s="28" t="s">
        <v>36</v>
      </c>
      <c r="B17" s="25">
        <v>28535000</v>
      </c>
      <c r="C17" s="25">
        <v>38064000</v>
      </c>
      <c r="D17" s="25">
        <v>66599000</v>
      </c>
      <c r="E17" s="25">
        <v>24510093</v>
      </c>
      <c r="F17" s="25">
        <v>57641056</v>
      </c>
      <c r="G17" s="25">
        <v>82151149</v>
      </c>
      <c r="H17" s="25">
        <f>G17-D17</f>
        <v>15552149</v>
      </c>
      <c r="I17" s="26">
        <f>IF(D17=0,"",ROUND(H17*100/D17,2))</f>
        <v>23.35</v>
      </c>
      <c r="J17" s="36" t="s">
        <v>37</v>
      </c>
    </row>
    <row r="18" spans="1:10" ht="48">
      <c r="A18" s="28" t="s">
        <v>38</v>
      </c>
      <c r="B18" s="25">
        <v>0</v>
      </c>
      <c r="C18" s="25">
        <v>0</v>
      </c>
      <c r="D18" s="25">
        <v>0</v>
      </c>
      <c r="E18" s="25">
        <v>0</v>
      </c>
      <c r="F18" s="25">
        <v>144975</v>
      </c>
      <c r="G18" s="25">
        <v>144975</v>
      </c>
      <c r="H18" s="25">
        <f>G18-D18</f>
        <v>144975</v>
      </c>
      <c r="I18" s="26">
        <f>IF(D18=0,"",ROUND(H18*100/D18,2))</f>
      </c>
      <c r="J18" s="36" t="s">
        <v>39</v>
      </c>
    </row>
    <row r="19" spans="1:10" ht="48">
      <c r="A19" s="28" t="s">
        <v>40</v>
      </c>
      <c r="B19" s="25">
        <v>0</v>
      </c>
      <c r="C19" s="25">
        <v>0</v>
      </c>
      <c r="D19" s="25">
        <v>0</v>
      </c>
      <c r="E19" s="25">
        <v>736</v>
      </c>
      <c r="F19" s="25">
        <v>3268</v>
      </c>
      <c r="G19" s="25">
        <v>4004</v>
      </c>
      <c r="H19" s="25">
        <f>G19-D19</f>
        <v>4004</v>
      </c>
      <c r="I19" s="26">
        <f>IF(D19=0,"",ROUND(H19*100/D19,2))</f>
      </c>
      <c r="J19" s="36" t="s">
        <v>39</v>
      </c>
    </row>
    <row r="20" spans="1:10" ht="32.25">
      <c r="A20" s="28" t="s">
        <v>41</v>
      </c>
      <c r="B20" s="25">
        <v>0</v>
      </c>
      <c r="C20" s="25">
        <v>9000</v>
      </c>
      <c r="D20" s="25">
        <v>9000</v>
      </c>
      <c r="E20" s="25">
        <v>0</v>
      </c>
      <c r="F20" s="25">
        <v>152</v>
      </c>
      <c r="G20" s="25">
        <v>152</v>
      </c>
      <c r="H20" s="25">
        <f>G20-D20</f>
        <v>-8848</v>
      </c>
      <c r="I20" s="26">
        <f>IF(D20=0,"",ROUND(H20*100/D20,2))</f>
        <v>-98.31</v>
      </c>
      <c r="J20" s="36" t="s">
        <v>42</v>
      </c>
    </row>
    <row r="21" spans="1:10" ht="48.75" thickBot="1">
      <c r="A21" s="32" t="s">
        <v>43</v>
      </c>
      <c r="B21" s="33">
        <v>0</v>
      </c>
      <c r="C21" s="33">
        <v>12000</v>
      </c>
      <c r="D21" s="33">
        <v>12000</v>
      </c>
      <c r="E21" s="33">
        <v>0</v>
      </c>
      <c r="F21" s="33">
        <v>44942</v>
      </c>
      <c r="G21" s="33">
        <v>44942</v>
      </c>
      <c r="H21" s="33">
        <f>G21-D21</f>
        <v>32942</v>
      </c>
      <c r="I21" s="34">
        <f>IF(D21=0,"",ROUND(H21*100/D21,2))</f>
        <v>274.52</v>
      </c>
      <c r="J21" s="38" t="s">
        <v>39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2023-08-16T07:13:20Z</dcterms:modified>
  <cp:category/>
  <cp:version/>
  <cp:contentType/>
  <cp:contentStatus/>
</cp:coreProperties>
</file>