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780" windowHeight="88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<sst xmlns="http://schemas.openxmlformats.org/spreadsheetml/2006/main" count="65" uniqueCount="62">
  <si>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</si>
  <si>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％</t>
  </si>
  <si>
    <t>各項費用彙計表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</si>
  <si>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</si>
  <si>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</si>
  <si>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本年度決算數</t>
  </si>
  <si>
    <t>科   目   名   稱</t>
  </si>
  <si>
    <t>單位:新臺幣元</t>
  </si>
  <si>
    <t>國立中山大學校務基金</t>
  </si>
  <si>
    <t>中華民國110年度</t>
  </si>
  <si>
    <t>本 年 度 預 算 數</t>
  </si>
  <si>
    <t>政府補助
收入支應</t>
  </si>
  <si>
    <t>自籌收入
支　　應</t>
  </si>
  <si>
    <t xml:space="preserve">用人費用                                                                                            </t>
  </si>
  <si>
    <t xml:space="preserve">　正式員額薪資                                                                                        </t>
  </si>
  <si>
    <t xml:space="preserve">　聘僱及兼職人員薪資                                                                                  </t>
  </si>
  <si>
    <t xml:space="preserve">　超時工作報酬                                                                                        </t>
  </si>
  <si>
    <t xml:space="preserve">　獎金                                                                                                </t>
  </si>
  <si>
    <t xml:space="preserve">　退休及卹償金                                                                                        </t>
  </si>
  <si>
    <t xml:space="preserve">　福利費                                                                                              </t>
  </si>
  <si>
    <t xml:space="preserve">　提繳費                                                                                              </t>
  </si>
  <si>
    <t xml:space="preserve">服務費用                                                                                            </t>
  </si>
  <si>
    <t xml:space="preserve">　水電費                                                                                              </t>
  </si>
  <si>
    <t xml:space="preserve">　郵電費                                                                                              </t>
  </si>
  <si>
    <t xml:space="preserve">　旅運費                                                                                              </t>
  </si>
  <si>
    <t xml:space="preserve">　印刷裝訂與廣告費                                                                                    </t>
  </si>
  <si>
    <t xml:space="preserve">　修理保養及保固費                                                                                    </t>
  </si>
  <si>
    <t xml:space="preserve">　保險費                                                                                              </t>
  </si>
  <si>
    <t xml:space="preserve">　一般服務費                                                                                          </t>
  </si>
  <si>
    <t xml:space="preserve">　專業服務費                                                                                          </t>
  </si>
  <si>
    <t xml:space="preserve">　公共關係費                                                                                          </t>
  </si>
  <si>
    <t xml:space="preserve">材料及用品費                                                                                        </t>
  </si>
  <si>
    <t xml:space="preserve">　使用材料費                                                                                          </t>
  </si>
  <si>
    <t xml:space="preserve">　用品消耗                                                                                            </t>
  </si>
  <si>
    <t xml:space="preserve">租金與利息                                                                                          </t>
  </si>
  <si>
    <t xml:space="preserve">　地租及水租                                                                                          </t>
  </si>
  <si>
    <t xml:space="preserve">　房租                                                                                                </t>
  </si>
  <si>
    <t xml:space="preserve">　機器租金                                                                                            </t>
  </si>
  <si>
    <t xml:space="preserve">　交通及運輸設備租金                                                                                  </t>
  </si>
  <si>
    <t xml:space="preserve">　什項設備租金                                                                                        </t>
  </si>
  <si>
    <t xml:space="preserve">折舊、折耗及攤銷                                                                                    </t>
  </si>
  <si>
    <t xml:space="preserve">　不動產、廠房及設備折舊                                                                              </t>
  </si>
  <si>
    <t xml:space="preserve">　其他折舊性資產折舊                                                                                  </t>
  </si>
  <si>
    <t xml:space="preserve">　攤銷                                                                                                </t>
  </si>
  <si>
    <t xml:space="preserve">稅捐與規費（強制費）                                                                                </t>
  </si>
  <si>
    <t xml:space="preserve">　土地稅                                                                                              </t>
  </si>
  <si>
    <t xml:space="preserve">　房屋稅                                                                                              </t>
  </si>
  <si>
    <t xml:space="preserve">　消費與行為稅                                                                                        </t>
  </si>
  <si>
    <t xml:space="preserve">　特別稅課                                                                                            </t>
  </si>
  <si>
    <t xml:space="preserve">　規 費                                                                                               </t>
  </si>
  <si>
    <t xml:space="preserve">會費、捐助、補助、分攤、救助（濟）與交流活動費                                                      </t>
  </si>
  <si>
    <t xml:space="preserve">　會費                                                                                                </t>
  </si>
  <si>
    <t xml:space="preserve">　捐助、補助與獎助                                                                                    </t>
  </si>
  <si>
    <t xml:space="preserve">　分擔                                                                                                </t>
  </si>
  <si>
    <t xml:space="preserve">　補貼（償）、獎勵、慰問與救助（濟）                                                                  </t>
  </si>
  <si>
    <t xml:space="preserve">　競賽及交流活動費                                                                                    </t>
  </si>
  <si>
    <t xml:space="preserve">短絀、賠償與保險給付                                                                                </t>
  </si>
  <si>
    <t xml:space="preserve">　各項短絀                                                                                            </t>
  </si>
  <si>
    <t xml:space="preserve">　賠償給付                                                                                            </t>
  </si>
  <si>
    <t xml:space="preserve">其他                                                                                                </t>
  </si>
  <si>
    <t xml:space="preserve">　其他費用          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</si>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</sst>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0" fontId="2" fillId="0" borderId="21" xfId="0" applyNumberFormat="1" applyFont="1" applyBorder="1" applyAlignment="1">
      <alignment vertical="top"/>
    </xf>
    <xf numFmtId="49" fontId="2" fillId="0" borderId="22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0" fontId="2" fillId="0" borderId="26" xfId="0" applyNumberFormat="1" applyFont="1" applyBorder="1" applyAlignment="1">
      <alignment vertical="top"/>
    </xf>
    <xf numFmtId="40" fontId="2" fillId="0" borderId="27" xfId="0" applyNumberFormat="1" applyFont="1" applyBorder="1" applyAlignment="1">
      <alignment vertical="top"/>
    </xf>
    <xf numFmtId="40" fontId="26" fillId="0" borderId="28" xfId="0" applyNumberFormat="1" applyFont="1" applyBorder="1" applyAlignment="1">
      <alignment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21.50390625" style="4" customWidth="1"/>
    <col min="2" max="2" width="11.25390625" style="4" customWidth="1"/>
    <col min="3" max="3" width="10.00390625" style="4" customWidth="1"/>
    <col min="4" max="5" width="11.875" style="4" customWidth="1"/>
    <col min="6" max="6" width="10.50390625" style="4" customWidth="1"/>
    <col min="7" max="7" width="11.875" style="4" customWidth="1"/>
    <col min="8" max="8" width="17.125" style="4" customWidth="1"/>
    <col min="9" max="9" width="9.375" style="4" customWidth="1"/>
  </cols>
  <sheetData>
    <row r="1" spans="1:9" ht="21">
      <c r="A1" s="6"/>
      <c r="B1" s="6"/>
      <c r="D1" s="7"/>
      <c r="E1" s="7" t="s">
        <v>8</v>
      </c>
      <c r="F1" s="7"/>
      <c r="G1" s="7"/>
      <c r="H1" s="6"/>
      <c r="I1" s="6"/>
    </row>
    <row r="2" spans="1:9" ht="21">
      <c r="A2" s="6"/>
      <c r="B2" s="6"/>
      <c r="D2" s="8"/>
      <c r="E2" s="8" t="s">
        <v>2</v>
      </c>
      <c r="F2" s="8"/>
      <c r="G2" s="8"/>
      <c r="H2" s="6"/>
      <c r="I2" s="6"/>
    </row>
    <row r="3" spans="1:9" ht="17.25" thickBot="1">
      <c r="A3" s="1"/>
      <c r="B3" s="5"/>
      <c r="D3" s="9"/>
      <c r="E3" s="2" t="s">
        <v>9</v>
      </c>
      <c r="F3" s="9"/>
      <c r="G3" s="9"/>
      <c r="H3" s="5"/>
      <c r="I3" s="3" t="s">
        <v>7</v>
      </c>
    </row>
    <row r="4" spans="1:9" ht="16.5">
      <c r="A4" s="10" t="s">
        <v>6</v>
      </c>
      <c r="B4" s="13" t="s">
        <v>10</v>
      </c>
      <c r="C4" s="14"/>
      <c r="D4" s="15"/>
      <c r="E4" s="13" t="s">
        <v>5</v>
      </c>
      <c r="F4" s="14"/>
      <c r="G4" s="15"/>
      <c r="H4" s="11" t="s">
        <v>0</v>
      </c>
      <c r="I4" s="12"/>
    </row>
    <row r="5" spans="1:9" ht="59.25" customHeight="1" thickBot="1">
      <c r="A5" s="16"/>
      <c r="B5" s="17" t="s">
        <v>11</v>
      </c>
      <c r="C5" s="17" t="s">
        <v>12</v>
      </c>
      <c r="D5" s="18" t="s">
        <v>3</v>
      </c>
      <c r="E5" s="19" t="s">
        <v>11</v>
      </c>
      <c r="F5" s="17" t="s">
        <v>12</v>
      </c>
      <c r="G5" s="18" t="s">
        <v>3</v>
      </c>
      <c r="H5" s="20" t="s">
        <v>4</v>
      </c>
      <c r="I5" s="21" t="s">
        <v>1</v>
      </c>
    </row>
    <row r="6" spans="1:9" ht="16.5">
      <c r="A6" s="24" t="s">
        <v>13</v>
      </c>
      <c r="B6" s="25">
        <v>1069411000</v>
      </c>
      <c r="C6" s="25">
        <v>235746000</v>
      </c>
      <c r="D6" s="25">
        <v>1305157000</v>
      </c>
      <c r="E6" s="25">
        <v>1104008950</v>
      </c>
      <c r="F6" s="25">
        <v>239938563</v>
      </c>
      <c r="G6" s="25">
        <v>1343947513</v>
      </c>
      <c r="H6" s="25">
        <f>G6-D6</f>
        <v>38790513</v>
      </c>
      <c r="I6" s="28">
        <f>IF(D6=0,"",ROUND(H6*100/D6,2))</f>
        <v>2.97</v>
      </c>
    </row>
    <row r="7" spans="1:9" ht="16.5">
      <c r="A7" s="23" t="s">
        <v>14</v>
      </c>
      <c r="B7" s="22">
        <v>793354000</v>
      </c>
      <c r="C7" s="22">
        <v>71989000</v>
      </c>
      <c r="D7" s="22">
        <v>865343000</v>
      </c>
      <c r="E7" s="22">
        <v>821758438</v>
      </c>
      <c r="F7" s="22">
        <v>41454379</v>
      </c>
      <c r="G7" s="22">
        <v>863212817</v>
      </c>
      <c r="H7" s="22">
        <f>G7-D7</f>
        <v>-2130183</v>
      </c>
      <c r="I7" s="29">
        <f>IF(D7=0,"",ROUND(H7*100/D7,2))</f>
        <v>-0.25</v>
      </c>
    </row>
    <row r="8" spans="1:9" ht="16.5">
      <c r="A8" s="23" t="s">
        <v>15</v>
      </c>
      <c r="B8" s="22">
        <v>14607000</v>
      </c>
      <c r="C8" s="22">
        <v>160035000</v>
      </c>
      <c r="D8" s="22">
        <v>174642000</v>
      </c>
      <c r="E8" s="22">
        <v>19143899</v>
      </c>
      <c r="F8" s="22">
        <v>189022100</v>
      </c>
      <c r="G8" s="22">
        <v>208165999</v>
      </c>
      <c r="H8" s="22">
        <f>G8-D8</f>
        <v>33523999</v>
      </c>
      <c r="I8" s="29">
        <f>IF(D8=0,"",ROUND(H8*100/D8,2))</f>
        <v>19.2</v>
      </c>
    </row>
    <row r="9" spans="1:9" ht="16.5">
      <c r="A9" s="23" t="s">
        <v>16</v>
      </c>
      <c r="B9" s="22">
        <v>5044000</v>
      </c>
      <c r="C9" s="22">
        <v>380000</v>
      </c>
      <c r="D9" s="22">
        <v>5424000</v>
      </c>
      <c r="E9" s="22">
        <v>4744965</v>
      </c>
      <c r="F9" s="22">
        <v>80234</v>
      </c>
      <c r="G9" s="22">
        <v>4825199</v>
      </c>
      <c r="H9" s="22">
        <f>G9-D9</f>
        <v>-598801</v>
      </c>
      <c r="I9" s="29">
        <f>IF(D9=0,"",ROUND(H9*100/D9,2))</f>
        <v>-11.04</v>
      </c>
    </row>
    <row r="10" spans="1:9" ht="16.5">
      <c r="A10" s="23" t="s">
        <v>17</v>
      </c>
      <c r="B10" s="22">
        <v>110574000</v>
      </c>
      <c r="C10" s="22">
        <v>374000</v>
      </c>
      <c r="D10" s="22">
        <v>110948000</v>
      </c>
      <c r="E10" s="22">
        <v>108382491</v>
      </c>
      <c r="F10" s="22">
        <v>228372</v>
      </c>
      <c r="G10" s="22">
        <v>108610863</v>
      </c>
      <c r="H10" s="22">
        <f>G10-D10</f>
        <v>-2337137</v>
      </c>
      <c r="I10" s="29">
        <f>IF(D10=0,"",ROUND(H10*100/D10,2))</f>
        <v>-2.11</v>
      </c>
    </row>
    <row r="11" spans="1:9" ht="16.5">
      <c r="A11" s="23" t="s">
        <v>18</v>
      </c>
      <c r="B11" s="22">
        <v>67411000</v>
      </c>
      <c r="C11" s="22">
        <v>0</v>
      </c>
      <c r="D11" s="22">
        <v>67411000</v>
      </c>
      <c r="E11" s="22">
        <v>69543501</v>
      </c>
      <c r="F11" s="22">
        <v>5192168</v>
      </c>
      <c r="G11" s="22">
        <v>74735669</v>
      </c>
      <c r="H11" s="22">
        <f>G11-D11</f>
        <v>7324669</v>
      </c>
      <c r="I11" s="29">
        <f>IF(D11=0,"",ROUND(H11*100/D11,2))</f>
        <v>10.87</v>
      </c>
    </row>
    <row r="12" spans="1:9" ht="16.5">
      <c r="A12" s="23" t="s">
        <v>19</v>
      </c>
      <c r="B12" s="22">
        <v>78421000</v>
      </c>
      <c r="C12" s="22">
        <v>2933000</v>
      </c>
      <c r="D12" s="22">
        <v>81354000</v>
      </c>
      <c r="E12" s="22">
        <v>80435656</v>
      </c>
      <c r="F12" s="22">
        <v>3961310</v>
      </c>
      <c r="G12" s="22">
        <v>84396966</v>
      </c>
      <c r="H12" s="22">
        <f>G12-D12</f>
        <v>3042966</v>
      </c>
      <c r="I12" s="29">
        <f>IF(D12=0,"",ROUND(H12*100/D12,2))</f>
        <v>3.74</v>
      </c>
    </row>
    <row r="13" spans="1:9" ht="16.5">
      <c r="A13" s="23" t="s">
        <v>20</v>
      </c>
      <c r="B13" s="22">
        <v>0</v>
      </c>
      <c r="C13" s="22">
        <v>35000</v>
      </c>
      <c r="D13" s="22">
        <v>35000</v>
      </c>
      <c r="E13" s="22">
        <v>0</v>
      </c>
      <c r="F13" s="22">
        <v>0</v>
      </c>
      <c r="G13" s="22">
        <v>0</v>
      </c>
      <c r="H13" s="22">
        <f>G13-D13</f>
        <v>-35000</v>
      </c>
      <c r="I13" s="29">
        <f>IF(D13=0,"",ROUND(H13*100/D13,2))</f>
        <v>-100</v>
      </c>
    </row>
    <row r="14" spans="1:9" ht="16.5">
      <c r="A14" s="23" t="s">
        <v>21</v>
      </c>
      <c r="B14" s="22">
        <v>216442000</v>
      </c>
      <c r="C14" s="22">
        <v>859209000</v>
      </c>
      <c r="D14" s="22">
        <v>1075651000</v>
      </c>
      <c r="E14" s="22">
        <v>278929422</v>
      </c>
      <c r="F14" s="22">
        <v>961637987</v>
      </c>
      <c r="G14" s="22">
        <v>1240567409</v>
      </c>
      <c r="H14" s="22">
        <f>G14-D14</f>
        <v>164916409</v>
      </c>
      <c r="I14" s="29">
        <f>IF(D14=0,"",ROUND(H14*100/D14,2))</f>
        <v>15.33</v>
      </c>
    </row>
    <row r="15" spans="1:9" ht="16.5">
      <c r="A15" s="23" t="s">
        <v>22</v>
      </c>
      <c r="B15" s="22">
        <v>24368000</v>
      </c>
      <c r="C15" s="22">
        <v>59932000</v>
      </c>
      <c r="D15" s="22">
        <v>84300000</v>
      </c>
      <c r="E15" s="22">
        <v>14510103</v>
      </c>
      <c r="F15" s="22">
        <v>64250286</v>
      </c>
      <c r="G15" s="22">
        <v>78760389</v>
      </c>
      <c r="H15" s="22">
        <f>G15-D15</f>
        <v>-5539611</v>
      </c>
      <c r="I15" s="29">
        <f>IF(D15=0,"",ROUND(H15*100/D15,2))</f>
        <v>-6.57</v>
      </c>
    </row>
    <row r="16" spans="1:9" ht="16.5">
      <c r="A16" s="23" t="s">
        <v>23</v>
      </c>
      <c r="B16" s="22">
        <v>326000</v>
      </c>
      <c r="C16" s="22">
        <v>3691000</v>
      </c>
      <c r="D16" s="22">
        <v>4017000</v>
      </c>
      <c r="E16" s="22">
        <v>311084</v>
      </c>
      <c r="F16" s="22">
        <v>4994699</v>
      </c>
      <c r="G16" s="22">
        <v>5305783</v>
      </c>
      <c r="H16" s="22">
        <f>G16-D16</f>
        <v>1288783</v>
      </c>
      <c r="I16" s="29">
        <f>IF(D16=0,"",ROUND(H16*100/D16,2))</f>
        <v>32.08</v>
      </c>
    </row>
    <row r="17" spans="1:9" ht="16.5">
      <c r="A17" s="23" t="s">
        <v>24</v>
      </c>
      <c r="B17" s="22">
        <v>16147000</v>
      </c>
      <c r="C17" s="22">
        <v>99467000</v>
      </c>
      <c r="D17" s="22">
        <v>115614000</v>
      </c>
      <c r="E17" s="22">
        <v>4704046</v>
      </c>
      <c r="F17" s="22">
        <v>33358852</v>
      </c>
      <c r="G17" s="22">
        <v>38062898</v>
      </c>
      <c r="H17" s="22">
        <f>G17-D17</f>
        <v>-77551102</v>
      </c>
      <c r="I17" s="29">
        <f>IF(D17=0,"",ROUND(H17*100/D17,2))</f>
        <v>-67.08</v>
      </c>
    </row>
    <row r="18" spans="1:9" ht="16.5">
      <c r="A18" s="23" t="s">
        <v>25</v>
      </c>
      <c r="B18" s="22">
        <v>7867000</v>
      </c>
      <c r="C18" s="22">
        <v>26417000</v>
      </c>
      <c r="D18" s="22">
        <v>34284000</v>
      </c>
      <c r="E18" s="22">
        <v>10023066</v>
      </c>
      <c r="F18" s="22">
        <v>20282387</v>
      </c>
      <c r="G18" s="22">
        <v>30305453</v>
      </c>
      <c r="H18" s="22">
        <f>G18-D18</f>
        <v>-3978547</v>
      </c>
      <c r="I18" s="29">
        <f>IF(D18=0,"",ROUND(H18*100/D18,2))</f>
        <v>-11.6</v>
      </c>
    </row>
    <row r="19" spans="1:9" ht="16.5">
      <c r="A19" s="23" t="s">
        <v>26</v>
      </c>
      <c r="B19" s="22">
        <v>22076000</v>
      </c>
      <c r="C19" s="22">
        <v>57148000</v>
      </c>
      <c r="D19" s="22">
        <v>79224000</v>
      </c>
      <c r="E19" s="22">
        <v>45879713</v>
      </c>
      <c r="F19" s="22">
        <v>53784420</v>
      </c>
      <c r="G19" s="22">
        <v>99664133</v>
      </c>
      <c r="H19" s="22">
        <f>G19-D19</f>
        <v>20440133</v>
      </c>
      <c r="I19" s="29">
        <f>IF(D19=0,"",ROUND(H19*100/D19,2))</f>
        <v>25.8</v>
      </c>
    </row>
    <row r="20" spans="1:9" ht="16.5">
      <c r="A20" s="23" t="s">
        <v>27</v>
      </c>
      <c r="B20" s="22">
        <v>366000</v>
      </c>
      <c r="C20" s="22">
        <v>3432000</v>
      </c>
      <c r="D20" s="22">
        <v>3798000</v>
      </c>
      <c r="E20" s="22">
        <v>557662</v>
      </c>
      <c r="F20" s="22">
        <v>6097708</v>
      </c>
      <c r="G20" s="22">
        <v>6655370</v>
      </c>
      <c r="H20" s="22">
        <f>G20-D20</f>
        <v>2857370</v>
      </c>
      <c r="I20" s="29">
        <f>IF(D20=0,"",ROUND(H20*100/D20,2))</f>
        <v>75.23</v>
      </c>
    </row>
    <row r="21" spans="1:9" ht="16.5">
      <c r="A21" s="23" t="s">
        <v>28</v>
      </c>
      <c r="B21" s="22">
        <v>103859000</v>
      </c>
      <c r="C21" s="22">
        <v>481025000</v>
      </c>
      <c r="D21" s="22">
        <v>584884000</v>
      </c>
      <c r="E21" s="22">
        <v>160821188</v>
      </c>
      <c r="F21" s="22">
        <v>550013722</v>
      </c>
      <c r="G21" s="22">
        <v>710834910</v>
      </c>
      <c r="H21" s="22">
        <f>G21-D21</f>
        <v>125950910</v>
      </c>
      <c r="I21" s="29">
        <f>IF(D21=0,"",ROUND(H21*100/D21,2))</f>
        <v>21.53</v>
      </c>
    </row>
    <row r="22" spans="1:9" ht="16.5">
      <c r="A22" s="23" t="s">
        <v>29</v>
      </c>
      <c r="B22" s="22">
        <v>41433000</v>
      </c>
      <c r="C22" s="22">
        <v>127021000</v>
      </c>
      <c r="D22" s="22">
        <v>168454000</v>
      </c>
      <c r="E22" s="22">
        <v>42122560</v>
      </c>
      <c r="F22" s="22">
        <v>227885084</v>
      </c>
      <c r="G22" s="22">
        <v>270007644</v>
      </c>
      <c r="H22" s="22">
        <f>G22-D22</f>
        <v>101553644</v>
      </c>
      <c r="I22" s="29">
        <f>IF(D22=0,"",ROUND(H22*100/D22,2))</f>
        <v>60.29</v>
      </c>
    </row>
    <row r="23" spans="1:9" ht="16.5">
      <c r="A23" s="23" t="s">
        <v>30</v>
      </c>
      <c r="B23" s="22">
        <v>0</v>
      </c>
      <c r="C23" s="22">
        <v>1076000</v>
      </c>
      <c r="D23" s="22">
        <v>1076000</v>
      </c>
      <c r="E23" s="22">
        <v>0</v>
      </c>
      <c r="F23" s="22">
        <v>970829</v>
      </c>
      <c r="G23" s="22">
        <v>970829</v>
      </c>
      <c r="H23" s="22">
        <f>G23-D23</f>
        <v>-105171</v>
      </c>
      <c r="I23" s="29">
        <f>IF(D23=0,"",ROUND(H23*100/D23,2))</f>
        <v>-9.77</v>
      </c>
    </row>
    <row r="24" spans="1:9" ht="16.5">
      <c r="A24" s="23" t="s">
        <v>31</v>
      </c>
      <c r="B24" s="22">
        <v>36046000</v>
      </c>
      <c r="C24" s="22">
        <v>251133000</v>
      </c>
      <c r="D24" s="22">
        <v>287179000</v>
      </c>
      <c r="E24" s="22">
        <v>58401573</v>
      </c>
      <c r="F24" s="22">
        <v>220277604</v>
      </c>
      <c r="G24" s="22">
        <v>278679177</v>
      </c>
      <c r="H24" s="22">
        <f>G24-D24</f>
        <v>-8499823</v>
      </c>
      <c r="I24" s="29">
        <f>IF(D24=0,"",ROUND(H24*100/D24,2))</f>
        <v>-2.96</v>
      </c>
    </row>
    <row r="25" spans="1:9" ht="16.5">
      <c r="A25" s="23" t="s">
        <v>32</v>
      </c>
      <c r="B25" s="22">
        <v>4974000</v>
      </c>
      <c r="C25" s="22">
        <v>19146000</v>
      </c>
      <c r="D25" s="22">
        <v>24120000</v>
      </c>
      <c r="E25" s="22">
        <v>6494549</v>
      </c>
      <c r="F25" s="22">
        <v>28400559</v>
      </c>
      <c r="G25" s="22">
        <v>34895108</v>
      </c>
      <c r="H25" s="22">
        <f>G25-D25</f>
        <v>10775108</v>
      </c>
      <c r="I25" s="29">
        <f>IF(D25=0,"",ROUND(H25*100/D25,2))</f>
        <v>44.67</v>
      </c>
    </row>
    <row r="26" spans="1:9" ht="16.5">
      <c r="A26" s="23" t="s">
        <v>33</v>
      </c>
      <c r="B26" s="22">
        <v>31072000</v>
      </c>
      <c r="C26" s="22">
        <v>231987000</v>
      </c>
      <c r="D26" s="22">
        <v>263059000</v>
      </c>
      <c r="E26" s="22">
        <v>51907024</v>
      </c>
      <c r="F26" s="22">
        <v>191877045</v>
      </c>
      <c r="G26" s="22">
        <v>243784069</v>
      </c>
      <c r="H26" s="22">
        <f>G26-D26</f>
        <v>-19274931</v>
      </c>
      <c r="I26" s="29">
        <f>IF(D26=0,"",ROUND(H26*100/D26,2))</f>
        <v>-7.33</v>
      </c>
    </row>
    <row r="27" spans="1:9" ht="16.5">
      <c r="A27" s="23" t="s">
        <v>34</v>
      </c>
      <c r="B27" s="22">
        <v>36617000</v>
      </c>
      <c r="C27" s="22">
        <v>42244000</v>
      </c>
      <c r="D27" s="22">
        <v>78861000</v>
      </c>
      <c r="E27" s="22">
        <v>30704994</v>
      </c>
      <c r="F27" s="22">
        <v>52892407</v>
      </c>
      <c r="G27" s="22">
        <v>83597401</v>
      </c>
      <c r="H27" s="22">
        <f>G27-D27</f>
        <v>4736401</v>
      </c>
      <c r="I27" s="29">
        <f>IF(D27=0,"",ROUND(H27*100/D27,2))</f>
        <v>6.01</v>
      </c>
    </row>
    <row r="28" spans="1:9" ht="16.5">
      <c r="A28" s="23" t="s">
        <v>35</v>
      </c>
      <c r="B28" s="22">
        <v>17000</v>
      </c>
      <c r="C28" s="22">
        <v>1603000</v>
      </c>
      <c r="D28" s="22">
        <v>1620000</v>
      </c>
      <c r="E28" s="22">
        <v>89370</v>
      </c>
      <c r="F28" s="22">
        <v>4794520</v>
      </c>
      <c r="G28" s="22">
        <v>4883890</v>
      </c>
      <c r="H28" s="22">
        <f>G28-D28</f>
        <v>3263890</v>
      </c>
      <c r="I28" s="29">
        <f>IF(D28=0,"",ROUND(H28*100/D28,2))</f>
        <v>201.47</v>
      </c>
    </row>
    <row r="29" spans="1:9" ht="16.5">
      <c r="A29" s="23" t="s">
        <v>36</v>
      </c>
      <c r="B29" s="22">
        <v>6087000</v>
      </c>
      <c r="C29" s="22">
        <v>18747000</v>
      </c>
      <c r="D29" s="22">
        <v>24834000</v>
      </c>
      <c r="E29" s="22">
        <v>1680180</v>
      </c>
      <c r="F29" s="22">
        <v>15701343</v>
      </c>
      <c r="G29" s="22">
        <v>17381523</v>
      </c>
      <c r="H29" s="22">
        <f>G29-D29</f>
        <v>-7452477</v>
      </c>
      <c r="I29" s="29">
        <f>IF(D29=0,"",ROUND(H29*100/D29,2))</f>
        <v>-30.01</v>
      </c>
    </row>
    <row r="30" spans="1:9" ht="16.5">
      <c r="A30" s="23" t="s">
        <v>37</v>
      </c>
      <c r="B30" s="22">
        <v>24922000</v>
      </c>
      <c r="C30" s="22">
        <v>10684000</v>
      </c>
      <c r="D30" s="22">
        <v>35606000</v>
      </c>
      <c r="E30" s="22">
        <v>27319575</v>
      </c>
      <c r="F30" s="22">
        <v>12676437</v>
      </c>
      <c r="G30" s="22">
        <v>39996012</v>
      </c>
      <c r="H30" s="22">
        <f>G30-D30</f>
        <v>4390012</v>
      </c>
      <c r="I30" s="29">
        <f>IF(D30=0,"",ROUND(H30*100/D30,2))</f>
        <v>12.33</v>
      </c>
    </row>
    <row r="31" spans="1:9" ht="16.5">
      <c r="A31" s="23" t="s">
        <v>38</v>
      </c>
      <c r="B31" s="22">
        <v>2711000</v>
      </c>
      <c r="C31" s="22">
        <v>8332000</v>
      </c>
      <c r="D31" s="22">
        <v>11043000</v>
      </c>
      <c r="E31" s="22">
        <v>924943</v>
      </c>
      <c r="F31" s="22">
        <v>16131685</v>
      </c>
      <c r="G31" s="22">
        <v>17056628</v>
      </c>
      <c r="H31" s="22">
        <f>G31-D31</f>
        <v>6013628</v>
      </c>
      <c r="I31" s="29">
        <f>IF(D31=0,"",ROUND(H31*100/D31,2))</f>
        <v>54.46</v>
      </c>
    </row>
    <row r="32" spans="1:9" ht="16.5">
      <c r="A32" s="23" t="s">
        <v>39</v>
      </c>
      <c r="B32" s="22">
        <v>2880000</v>
      </c>
      <c r="C32" s="22">
        <v>2878000</v>
      </c>
      <c r="D32" s="22">
        <v>5758000</v>
      </c>
      <c r="E32" s="22">
        <v>690926</v>
      </c>
      <c r="F32" s="22">
        <v>3588422</v>
      </c>
      <c r="G32" s="22">
        <v>4279348</v>
      </c>
      <c r="H32" s="22">
        <f>G32-D32</f>
        <v>-1478652</v>
      </c>
      <c r="I32" s="29">
        <f>IF(D32=0,"",ROUND(H32*100/D32,2))</f>
        <v>-25.68</v>
      </c>
    </row>
    <row r="33" spans="1:9" ht="16.5">
      <c r="A33" s="23" t="s">
        <v>40</v>
      </c>
      <c r="B33" s="22">
        <v>241551000</v>
      </c>
      <c r="C33" s="22">
        <v>213704000</v>
      </c>
      <c r="D33" s="22">
        <v>455255000</v>
      </c>
      <c r="E33" s="22">
        <v>252088259</v>
      </c>
      <c r="F33" s="22">
        <v>258689687</v>
      </c>
      <c r="G33" s="22">
        <v>510777946</v>
      </c>
      <c r="H33" s="22">
        <f>G33-D33</f>
        <v>55522946</v>
      </c>
      <c r="I33" s="29">
        <f>IF(D33=0,"",ROUND(H33*100/D33,2))</f>
        <v>12.2</v>
      </c>
    </row>
    <row r="34" spans="1:9" ht="33">
      <c r="A34" s="23" t="s">
        <v>41</v>
      </c>
      <c r="B34" s="22">
        <v>185421000</v>
      </c>
      <c r="C34" s="22">
        <v>195884000</v>
      </c>
      <c r="D34" s="22">
        <v>381305000</v>
      </c>
      <c r="E34" s="22">
        <v>189334492</v>
      </c>
      <c r="F34" s="22">
        <v>227563001</v>
      </c>
      <c r="G34" s="22">
        <v>416897493</v>
      </c>
      <c r="H34" s="22">
        <f>G34-D34</f>
        <v>35592493</v>
      </c>
      <c r="I34" s="29">
        <f>IF(D34=0,"",ROUND(H34*100/D34,2))</f>
        <v>9.33</v>
      </c>
    </row>
    <row r="35" spans="1:9" ht="16.5">
      <c r="A35" s="23" t="s">
        <v>42</v>
      </c>
      <c r="B35" s="22">
        <v>47394000</v>
      </c>
      <c r="C35" s="22">
        <v>0</v>
      </c>
      <c r="D35" s="22">
        <v>47394000</v>
      </c>
      <c r="E35" s="22">
        <v>53275824</v>
      </c>
      <c r="F35" s="22">
        <v>0</v>
      </c>
      <c r="G35" s="22">
        <v>53275824</v>
      </c>
      <c r="H35" s="22">
        <f>G35-D35</f>
        <v>5881824</v>
      </c>
      <c r="I35" s="29">
        <f>IF(D35=0,"",ROUND(H35*100/D35,2))</f>
        <v>12.41</v>
      </c>
    </row>
    <row r="36" spans="1:9" ht="16.5">
      <c r="A36" s="23" t="s">
        <v>43</v>
      </c>
      <c r="B36" s="22">
        <v>8736000</v>
      </c>
      <c r="C36" s="22">
        <v>17820000</v>
      </c>
      <c r="D36" s="22">
        <v>26556000</v>
      </c>
      <c r="E36" s="22">
        <v>9477943</v>
      </c>
      <c r="F36" s="22">
        <v>31126686</v>
      </c>
      <c r="G36" s="22">
        <v>40604629</v>
      </c>
      <c r="H36" s="22">
        <f>G36-D36</f>
        <v>14048629</v>
      </c>
      <c r="I36" s="29">
        <f>IF(D36=0,"",ROUND(H36*100/D36,2))</f>
        <v>52.9</v>
      </c>
    </row>
    <row r="37" spans="1:9" ht="16.5">
      <c r="A37" s="23" t="s">
        <v>44</v>
      </c>
      <c r="B37" s="22">
        <v>21000</v>
      </c>
      <c r="C37" s="22">
        <v>3337000</v>
      </c>
      <c r="D37" s="22">
        <v>3358000</v>
      </c>
      <c r="E37" s="22">
        <v>11051</v>
      </c>
      <c r="F37" s="22">
        <v>3454475</v>
      </c>
      <c r="G37" s="22">
        <v>3465526</v>
      </c>
      <c r="H37" s="22">
        <f>G37-D37</f>
        <v>107526</v>
      </c>
      <c r="I37" s="29">
        <f>IF(D37=0,"",ROUND(H37*100/D37,2))</f>
        <v>3.2</v>
      </c>
    </row>
    <row r="38" spans="1:9" ht="16.5">
      <c r="A38" s="23" t="s">
        <v>45</v>
      </c>
      <c r="B38" s="22">
        <v>0</v>
      </c>
      <c r="C38" s="22">
        <v>76000</v>
      </c>
      <c r="D38" s="22">
        <v>76000</v>
      </c>
      <c r="E38" s="22">
        <v>0</v>
      </c>
      <c r="F38" s="22">
        <v>468504</v>
      </c>
      <c r="G38" s="22">
        <v>468504</v>
      </c>
      <c r="H38" s="22">
        <f>G38-D38</f>
        <v>392504</v>
      </c>
      <c r="I38" s="29">
        <f>IF(D38=0,"",ROUND(H38*100/D38,2))</f>
        <v>516.45</v>
      </c>
    </row>
    <row r="39" spans="1:9" ht="16.5">
      <c r="A39" s="23" t="s">
        <v>46</v>
      </c>
      <c r="B39" s="22">
        <v>0</v>
      </c>
      <c r="C39" s="22">
        <v>500000</v>
      </c>
      <c r="D39" s="22">
        <v>500000</v>
      </c>
      <c r="E39" s="22">
        <v>0</v>
      </c>
      <c r="F39" s="22">
        <v>461696</v>
      </c>
      <c r="G39" s="22">
        <v>461696</v>
      </c>
      <c r="H39" s="22">
        <f>G39-D39</f>
        <v>-38304</v>
      </c>
      <c r="I39" s="29">
        <f>IF(D39=0,"",ROUND(H39*100/D39,2))</f>
        <v>-7.66</v>
      </c>
    </row>
    <row r="40" spans="1:9" ht="16.5">
      <c r="A40" s="23" t="s">
        <v>47</v>
      </c>
      <c r="B40" s="22">
        <v>0</v>
      </c>
      <c r="C40" s="22">
        <v>2482000</v>
      </c>
      <c r="D40" s="22">
        <v>2482000</v>
      </c>
      <c r="E40" s="22">
        <v>0</v>
      </c>
      <c r="F40" s="22">
        <v>2017866</v>
      </c>
      <c r="G40" s="22">
        <v>2017866</v>
      </c>
      <c r="H40" s="22">
        <f>G40-D40</f>
        <v>-464134</v>
      </c>
      <c r="I40" s="29">
        <f>IF(D40=0,"",ROUND(H40*100/D40,2))</f>
        <v>-18.7</v>
      </c>
    </row>
    <row r="41" spans="1:9" ht="16.5">
      <c r="A41" s="23" t="s">
        <v>48</v>
      </c>
      <c r="B41" s="22">
        <v>0</v>
      </c>
      <c r="C41" s="22">
        <v>2000</v>
      </c>
      <c r="D41" s="22">
        <v>2000</v>
      </c>
      <c r="E41" s="22">
        <v>0</v>
      </c>
      <c r="F41" s="22">
        <v>0</v>
      </c>
      <c r="G41" s="22">
        <v>0</v>
      </c>
      <c r="H41" s="22">
        <f>G41-D41</f>
        <v>-2000</v>
      </c>
      <c r="I41" s="29">
        <f>IF(D41=0,"",ROUND(H41*100/D41,2))</f>
        <v>-100</v>
      </c>
    </row>
    <row r="42" spans="1:9" ht="16.5">
      <c r="A42" s="23" t="s">
        <v>49</v>
      </c>
      <c r="B42" s="22">
        <v>21000</v>
      </c>
      <c r="C42" s="22">
        <v>277000</v>
      </c>
      <c r="D42" s="22">
        <v>298000</v>
      </c>
      <c r="E42" s="22">
        <v>11051</v>
      </c>
      <c r="F42" s="22">
        <v>506409</v>
      </c>
      <c r="G42" s="22">
        <v>517460</v>
      </c>
      <c r="H42" s="22">
        <f>G42-D42</f>
        <v>219460</v>
      </c>
      <c r="I42" s="29">
        <f>IF(D42=0,"",ROUND(H42*100/D42,2))</f>
        <v>73.64</v>
      </c>
    </row>
    <row r="43" spans="1:9" ht="49.5">
      <c r="A43" s="23" t="s">
        <v>50</v>
      </c>
      <c r="B43" s="22">
        <v>81726000</v>
      </c>
      <c r="C43" s="22">
        <v>198233000</v>
      </c>
      <c r="D43" s="22">
        <v>279959000</v>
      </c>
      <c r="E43" s="22">
        <v>95739501</v>
      </c>
      <c r="F43" s="22">
        <v>299341250</v>
      </c>
      <c r="G43" s="22">
        <v>395080751</v>
      </c>
      <c r="H43" s="22">
        <f>G43-D43</f>
        <v>115121751</v>
      </c>
      <c r="I43" s="29">
        <f>IF(D43=0,"",ROUND(H43*100/D43,2))</f>
        <v>41.12</v>
      </c>
    </row>
    <row r="44" spans="1:9" ht="16.5">
      <c r="A44" s="23" t="s">
        <v>51</v>
      </c>
      <c r="B44" s="22">
        <v>220000</v>
      </c>
      <c r="C44" s="22">
        <v>2578000</v>
      </c>
      <c r="D44" s="22">
        <v>2798000</v>
      </c>
      <c r="E44" s="22">
        <v>457151</v>
      </c>
      <c r="F44" s="22">
        <v>3341476</v>
      </c>
      <c r="G44" s="22">
        <v>3798627</v>
      </c>
      <c r="H44" s="22">
        <f>G44-D44</f>
        <v>1000627</v>
      </c>
      <c r="I44" s="29">
        <f>IF(D44=0,"",ROUND(H44*100/D44,2))</f>
        <v>35.76</v>
      </c>
    </row>
    <row r="45" spans="1:9" ht="16.5">
      <c r="A45" s="23" t="s">
        <v>52</v>
      </c>
      <c r="B45" s="22">
        <v>80717000</v>
      </c>
      <c r="C45" s="22">
        <v>189900000</v>
      </c>
      <c r="D45" s="22">
        <v>270617000</v>
      </c>
      <c r="E45" s="22">
        <v>94767145</v>
      </c>
      <c r="F45" s="22">
        <v>286577984</v>
      </c>
      <c r="G45" s="22">
        <v>381345129</v>
      </c>
      <c r="H45" s="22">
        <f>G45-D45</f>
        <v>110728129</v>
      </c>
      <c r="I45" s="29">
        <f>IF(D45=0,"",ROUND(H45*100/D45,2))</f>
        <v>40.92</v>
      </c>
    </row>
    <row r="46" spans="1:9" ht="16.5">
      <c r="A46" s="23" t="s">
        <v>53</v>
      </c>
      <c r="B46" s="22">
        <v>0</v>
      </c>
      <c r="C46" s="22">
        <v>360000</v>
      </c>
      <c r="D46" s="22">
        <v>360000</v>
      </c>
      <c r="E46" s="22">
        <v>0</v>
      </c>
      <c r="F46" s="22">
        <v>438031</v>
      </c>
      <c r="G46" s="22">
        <v>438031</v>
      </c>
      <c r="H46" s="22">
        <f>G46-D46</f>
        <v>78031</v>
      </c>
      <c r="I46" s="29">
        <f>IF(D46=0,"",ROUND(H46*100/D46,2))</f>
        <v>21.68</v>
      </c>
    </row>
    <row r="47" spans="1:9" ht="33">
      <c r="A47" s="23" t="s">
        <v>54</v>
      </c>
      <c r="B47" s="22">
        <v>789000</v>
      </c>
      <c r="C47" s="22">
        <v>5074000</v>
      </c>
      <c r="D47" s="22">
        <v>5863000</v>
      </c>
      <c r="E47" s="22">
        <v>515205</v>
      </c>
      <c r="F47" s="22">
        <v>8662331</v>
      </c>
      <c r="G47" s="22">
        <v>9177536</v>
      </c>
      <c r="H47" s="22">
        <f>G47-D47</f>
        <v>3314536</v>
      </c>
      <c r="I47" s="29">
        <f>IF(D47=0,"",ROUND(H47*100/D47,2))</f>
        <v>56.53</v>
      </c>
    </row>
    <row r="48" spans="1:9" ht="16.5">
      <c r="A48" s="23" t="s">
        <v>55</v>
      </c>
      <c r="B48" s="22">
        <v>0</v>
      </c>
      <c r="C48" s="22">
        <v>321000</v>
      </c>
      <c r="D48" s="22">
        <v>321000</v>
      </c>
      <c r="E48" s="22">
        <v>0</v>
      </c>
      <c r="F48" s="22">
        <v>321428</v>
      </c>
      <c r="G48" s="22">
        <v>321428</v>
      </c>
      <c r="H48" s="22">
        <f>G48-D48</f>
        <v>428</v>
      </c>
      <c r="I48" s="29">
        <f>IF(D48=0,"",ROUND(H48*100/D48,2))</f>
        <v>0.13</v>
      </c>
    </row>
    <row r="49" spans="1:9" ht="16.5">
      <c r="A49" s="23" t="s">
        <v>56</v>
      </c>
      <c r="B49" s="22">
        <v>0</v>
      </c>
      <c r="C49" s="22">
        <v>0</v>
      </c>
      <c r="D49" s="22">
        <v>0</v>
      </c>
      <c r="E49" s="22">
        <v>0</v>
      </c>
      <c r="F49" s="22">
        <v>28264567</v>
      </c>
      <c r="G49" s="22">
        <v>28264567</v>
      </c>
      <c r="H49" s="22">
        <f>G49-D49</f>
        <v>28264567</v>
      </c>
      <c r="I49" s="29">
        <f>IF(D49=0,"",ROUND(H49*100/D49,2))</f>
      </c>
    </row>
    <row r="50" spans="1:9" ht="16.5">
      <c r="A50" s="23" t="s">
        <v>57</v>
      </c>
      <c r="B50" s="22">
        <v>0</v>
      </c>
      <c r="C50" s="22">
        <v>0</v>
      </c>
      <c r="D50" s="22">
        <v>0</v>
      </c>
      <c r="E50" s="22">
        <v>0</v>
      </c>
      <c r="F50" s="22">
        <v>3953292</v>
      </c>
      <c r="G50" s="22">
        <v>3953292</v>
      </c>
      <c r="H50" s="22">
        <f>G50-D50</f>
        <v>3953292</v>
      </c>
      <c r="I50" s="29">
        <f>IF(D50=0,"",ROUND(H50*100/D50,2))</f>
      </c>
    </row>
    <row r="51" spans="1:9" ht="16.5">
      <c r="A51" s="23" t="s">
        <v>58</v>
      </c>
      <c r="B51" s="22">
        <v>0</v>
      </c>
      <c r="C51" s="22">
        <v>0</v>
      </c>
      <c r="D51" s="22">
        <v>0</v>
      </c>
      <c r="E51" s="22">
        <v>0</v>
      </c>
      <c r="F51" s="22">
        <v>24311275</v>
      </c>
      <c r="G51" s="22">
        <v>24311275</v>
      </c>
      <c r="H51" s="22">
        <f>G51-D51</f>
        <v>24311275</v>
      </c>
      <c r="I51" s="29">
        <f>IF(D51=0,"",ROUND(H51*100/D51,2))</f>
      </c>
    </row>
    <row r="52" spans="1:9" ht="16.5">
      <c r="A52" s="23" t="s">
        <v>59</v>
      </c>
      <c r="B52" s="22">
        <v>0</v>
      </c>
      <c r="C52" s="22">
        <v>0</v>
      </c>
      <c r="D52" s="22">
        <v>0</v>
      </c>
      <c r="E52" s="22">
        <v>109644</v>
      </c>
      <c r="F52" s="22">
        <v>1123332</v>
      </c>
      <c r="G52" s="22">
        <v>1232976</v>
      </c>
      <c r="H52" s="22">
        <f>G52-D52</f>
        <v>1232976</v>
      </c>
      <c r="I52" s="29">
        <f>IF(D52=0,"",ROUND(H52*100/D52,2))</f>
      </c>
    </row>
    <row r="53" spans="1:9" ht="16.5">
      <c r="A53" s="23" t="s">
        <v>60</v>
      </c>
      <c r="B53" s="22">
        <v>0</v>
      </c>
      <c r="C53" s="22">
        <v>0</v>
      </c>
      <c r="D53" s="22">
        <v>0</v>
      </c>
      <c r="E53" s="22">
        <v>109644</v>
      </c>
      <c r="F53" s="22">
        <v>1123332</v>
      </c>
      <c r="G53" s="22">
        <v>1232976</v>
      </c>
      <c r="H53" s="22">
        <f>G53-D53</f>
        <v>1232976</v>
      </c>
      <c r="I53" s="29">
        <f>IF(D53=0,"",ROUND(H53*100/D53,2))</f>
      </c>
    </row>
    <row r="54" spans="1:9" ht="17.25" thickBot="1">
      <c r="A54" s="26" t="s">
        <v>61</v>
      </c>
      <c r="B54" s="27">
        <v>1681814000</v>
      </c>
      <c r="C54" s="27">
        <v>1803606000</v>
      </c>
      <c r="D54" s="27">
        <v>3485420000</v>
      </c>
      <c r="E54" s="27">
        <v>1819993394</v>
      </c>
      <c r="F54" s="27">
        <v>2065619872</v>
      </c>
      <c r="G54" s="27">
        <v>3885613266</v>
      </c>
      <c r="H54" s="27">
        <f>G54-D54</f>
        <v>400193266</v>
      </c>
      <c r="I54" s="30">
        <f>IF(D54=0,"",ROUND(H54*100/D54,2))</f>
        <v>11.48</v>
      </c>
    </row>
  </sheetData>
  <sheetProtection/>
  <mergeCells count="4">
    <mergeCell ref="A4:A5"/>
    <mergeCell ref="H4:I4"/>
    <mergeCell ref="B4:D4"/>
    <mergeCell ref="E4:G4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Administrator</cp:lastModifiedBy>
  <dcterms:created xsi:type="dcterms:W3CDTF">2007-01-24T15:03:20Z</dcterms:created>
  <dcterms:modified xsi:type="dcterms:W3CDTF">2022-08-16T07:40:14Z</dcterms:modified>
  <cp:category/>
  <cp:version/>
  <cp:contentType/>
  <cp:contentStatus/>
</cp:coreProperties>
</file>