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<sst xmlns="http://schemas.openxmlformats.org/spreadsheetml/2006/main" count="65" uniqueCount="62">
  <si>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</si>
  <si>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</si>
  <si>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</si>
  <si>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</si>
  <si>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</si>
  <si>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</si>
  <si>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</si>
  <si>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</si>
  <si>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國立中山大學校務基金</t>
  </si>
  <si>
    <t>中華民國109年度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</si>
  <si>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</si>
  <si>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</si>
  <si>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</si>
  <si>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</si>
  <si>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</si>
  <si>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</si>
  <si>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</si>
  <si>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</si>
  <si>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</si>
  <si>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</si>
  <si>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</si>
  <si>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</si>
  <si>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</si>
  <si>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</si>
  <si>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</si>
  <si>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</si>
  <si>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</si>
  <si>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</si>
  <si>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</si>
  <si>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</si>
  <si>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</si>
  <si>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</si>
  <si>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</si>
  <si>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</si>
  <si>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　商品及醫療用品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</si>
  <si>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</si>
  <si>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</si>
  <si>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</si>
  <si>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</si>
  <si>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</si>
  <si>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</si>
  <si>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</si>
  <si>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</si>
  <si>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</si>
  <si>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</si>
  <si>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</si>
  <si>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</si>
  <si>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</si>
  <si>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</si>
  <si>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特別稅課    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</si>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</sst>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1054585000</v>
      </c>
      <c r="C6" s="25">
        <v>240110000</v>
      </c>
      <c r="D6" s="25">
        <v>1294695000</v>
      </c>
      <c r="E6" s="25">
        <v>1077364014</v>
      </c>
      <c r="F6" s="25">
        <v>231140420</v>
      </c>
      <c r="G6" s="25">
        <v>1308504434</v>
      </c>
      <c r="H6" s="25">
        <f>G6-D6</f>
        <v>13809434</v>
      </c>
      <c r="I6" s="28">
        <f>IF(D6=0,"",ROUND(H6*100/D6,2))</f>
        <v>1.07</v>
      </c>
    </row>
    <row r="7" spans="1:9" ht="16.5">
      <c r="A7" s="23" t="s">
        <v>14</v>
      </c>
      <c r="B7" s="22">
        <v>776790000</v>
      </c>
      <c r="C7" s="22">
        <v>82498000</v>
      </c>
      <c r="D7" s="22">
        <v>859288000</v>
      </c>
      <c r="E7" s="22">
        <v>806589611</v>
      </c>
      <c r="F7" s="22">
        <v>33610459</v>
      </c>
      <c r="G7" s="22">
        <v>840200070</v>
      </c>
      <c r="H7" s="22">
        <f>G7-D7</f>
        <v>-19087930</v>
      </c>
      <c r="I7" s="29">
        <f>IF(D7=0,"",ROUND(H7*100/D7,2))</f>
        <v>-2.22</v>
      </c>
    </row>
    <row r="8" spans="1:9" ht="16.5">
      <c r="A8" s="23" t="s">
        <v>15</v>
      </c>
      <c r="B8" s="22">
        <v>13529000</v>
      </c>
      <c r="C8" s="22">
        <v>153495000</v>
      </c>
      <c r="D8" s="22">
        <v>167024000</v>
      </c>
      <c r="E8" s="22">
        <v>22099928</v>
      </c>
      <c r="F8" s="22">
        <v>181316464</v>
      </c>
      <c r="G8" s="22">
        <v>203416392</v>
      </c>
      <c r="H8" s="22">
        <f>G8-D8</f>
        <v>36392392</v>
      </c>
      <c r="I8" s="29">
        <f>IF(D8=0,"",ROUND(H8*100/D8,2))</f>
        <v>21.79</v>
      </c>
    </row>
    <row r="9" spans="1:9" ht="16.5">
      <c r="A9" s="23" t="s">
        <v>16</v>
      </c>
      <c r="B9" s="22">
        <v>5164000</v>
      </c>
      <c r="C9" s="22">
        <v>380000</v>
      </c>
      <c r="D9" s="22">
        <v>5544000</v>
      </c>
      <c r="E9" s="22">
        <v>5081514</v>
      </c>
      <c r="F9" s="22">
        <v>119186</v>
      </c>
      <c r="G9" s="22">
        <v>5200700</v>
      </c>
      <c r="H9" s="22">
        <f>G9-D9</f>
        <v>-343300</v>
      </c>
      <c r="I9" s="29">
        <f>IF(D9=0,"",ROUND(H9*100/D9,2))</f>
        <v>-6.19</v>
      </c>
    </row>
    <row r="10" spans="1:9" ht="16.5">
      <c r="A10" s="23" t="s">
        <v>17</v>
      </c>
      <c r="B10" s="22">
        <v>111802000</v>
      </c>
      <c r="C10" s="22">
        <v>660000</v>
      </c>
      <c r="D10" s="22">
        <v>112462000</v>
      </c>
      <c r="E10" s="22">
        <v>105965017</v>
      </c>
      <c r="F10" s="22">
        <v>565136</v>
      </c>
      <c r="G10" s="22">
        <v>106530153</v>
      </c>
      <c r="H10" s="22">
        <f>G10-D10</f>
        <v>-5931847</v>
      </c>
      <c r="I10" s="29">
        <f>IF(D10=0,"",ROUND(H10*100/D10,2))</f>
        <v>-5.27</v>
      </c>
    </row>
    <row r="11" spans="1:9" ht="16.5">
      <c r="A11" s="23" t="s">
        <v>18</v>
      </c>
      <c r="B11" s="22">
        <v>68034000</v>
      </c>
      <c r="C11" s="22">
        <v>0</v>
      </c>
      <c r="D11" s="22">
        <v>68034000</v>
      </c>
      <c r="E11" s="22">
        <v>60241142</v>
      </c>
      <c r="F11" s="22">
        <v>9134820</v>
      </c>
      <c r="G11" s="22">
        <v>69375962</v>
      </c>
      <c r="H11" s="22">
        <f>G11-D11</f>
        <v>1341962</v>
      </c>
      <c r="I11" s="29">
        <f>IF(D11=0,"",ROUND(H11*100/D11,2))</f>
        <v>1.97</v>
      </c>
    </row>
    <row r="12" spans="1:9" ht="16.5">
      <c r="A12" s="23" t="s">
        <v>19</v>
      </c>
      <c r="B12" s="22">
        <v>79266000</v>
      </c>
      <c r="C12" s="22">
        <v>3042000</v>
      </c>
      <c r="D12" s="22">
        <v>82308000</v>
      </c>
      <c r="E12" s="22">
        <v>77386802</v>
      </c>
      <c r="F12" s="22">
        <v>6394355</v>
      </c>
      <c r="G12" s="22">
        <v>83781157</v>
      </c>
      <c r="H12" s="22">
        <f>G12-D12</f>
        <v>1473157</v>
      </c>
      <c r="I12" s="29">
        <f>IF(D12=0,"",ROUND(H12*100/D12,2))</f>
        <v>1.79</v>
      </c>
    </row>
    <row r="13" spans="1:9" ht="16.5">
      <c r="A13" s="23" t="s">
        <v>20</v>
      </c>
      <c r="B13" s="22">
        <v>0</v>
      </c>
      <c r="C13" s="22">
        <v>35000</v>
      </c>
      <c r="D13" s="22">
        <v>35000</v>
      </c>
      <c r="E13" s="22">
        <v>0</v>
      </c>
      <c r="F13" s="22">
        <v>0</v>
      </c>
      <c r="G13" s="22">
        <v>0</v>
      </c>
      <c r="H13" s="22">
        <f>G13-D13</f>
        <v>-35000</v>
      </c>
      <c r="I13" s="29">
        <f>IF(D13=0,"",ROUND(H13*100/D13,2))</f>
        <v>-100</v>
      </c>
    </row>
    <row r="14" spans="1:9" ht="16.5">
      <c r="A14" s="23" t="s">
        <v>21</v>
      </c>
      <c r="B14" s="22">
        <v>196047000</v>
      </c>
      <c r="C14" s="22">
        <v>807233000</v>
      </c>
      <c r="D14" s="22">
        <v>1003280000</v>
      </c>
      <c r="E14" s="22">
        <v>285892358</v>
      </c>
      <c r="F14" s="22">
        <v>966010072</v>
      </c>
      <c r="G14" s="22">
        <v>1251902430</v>
      </c>
      <c r="H14" s="22">
        <f>G14-D14</f>
        <v>248622430</v>
      </c>
      <c r="I14" s="29">
        <f>IF(D14=0,"",ROUND(H14*100/D14,2))</f>
        <v>24.78</v>
      </c>
    </row>
    <row r="15" spans="1:9" ht="16.5">
      <c r="A15" s="23" t="s">
        <v>22</v>
      </c>
      <c r="B15" s="22">
        <v>24368000</v>
      </c>
      <c r="C15" s="22">
        <v>61526000</v>
      </c>
      <c r="D15" s="22">
        <v>85894000</v>
      </c>
      <c r="E15" s="22">
        <v>18932264</v>
      </c>
      <c r="F15" s="22">
        <v>62915057</v>
      </c>
      <c r="G15" s="22">
        <v>81847321</v>
      </c>
      <c r="H15" s="22">
        <f>G15-D15</f>
        <v>-4046679</v>
      </c>
      <c r="I15" s="29">
        <f>IF(D15=0,"",ROUND(H15*100/D15,2))</f>
        <v>-4.71</v>
      </c>
    </row>
    <row r="16" spans="1:9" ht="16.5">
      <c r="A16" s="23" t="s">
        <v>23</v>
      </c>
      <c r="B16" s="22">
        <v>370000</v>
      </c>
      <c r="C16" s="22">
        <v>4024000</v>
      </c>
      <c r="D16" s="22">
        <v>4394000</v>
      </c>
      <c r="E16" s="22">
        <v>317518</v>
      </c>
      <c r="F16" s="22">
        <v>4966672</v>
      </c>
      <c r="G16" s="22">
        <v>5284190</v>
      </c>
      <c r="H16" s="22">
        <f>G16-D16</f>
        <v>890190</v>
      </c>
      <c r="I16" s="29">
        <f>IF(D16=0,"",ROUND(H16*100/D16,2))</f>
        <v>20.26</v>
      </c>
    </row>
    <row r="17" spans="1:9" ht="16.5">
      <c r="A17" s="23" t="s">
        <v>24</v>
      </c>
      <c r="B17" s="22">
        <v>14894000</v>
      </c>
      <c r="C17" s="22">
        <v>93544000</v>
      </c>
      <c r="D17" s="22">
        <v>108438000</v>
      </c>
      <c r="E17" s="22">
        <v>11089741</v>
      </c>
      <c r="F17" s="22">
        <v>50105092</v>
      </c>
      <c r="G17" s="22">
        <v>61194833</v>
      </c>
      <c r="H17" s="22">
        <f>G17-D17</f>
        <v>-47243167</v>
      </c>
      <c r="I17" s="29">
        <f>IF(D17=0,"",ROUND(H17*100/D17,2))</f>
        <v>-43.57</v>
      </c>
    </row>
    <row r="18" spans="1:9" ht="16.5">
      <c r="A18" s="23" t="s">
        <v>25</v>
      </c>
      <c r="B18" s="22">
        <v>7851000</v>
      </c>
      <c r="C18" s="22">
        <v>26311000</v>
      </c>
      <c r="D18" s="22">
        <v>34162000</v>
      </c>
      <c r="E18" s="22">
        <v>14634753</v>
      </c>
      <c r="F18" s="22">
        <v>20510415</v>
      </c>
      <c r="G18" s="22">
        <v>35145168</v>
      </c>
      <c r="H18" s="22">
        <f>G18-D18</f>
        <v>983168</v>
      </c>
      <c r="I18" s="29">
        <f>IF(D18=0,"",ROUND(H18*100/D18,2))</f>
        <v>2.88</v>
      </c>
    </row>
    <row r="19" spans="1:9" ht="16.5">
      <c r="A19" s="23" t="s">
        <v>26</v>
      </c>
      <c r="B19" s="22">
        <v>24157000</v>
      </c>
      <c r="C19" s="22">
        <v>44440000</v>
      </c>
      <c r="D19" s="22">
        <v>68597000</v>
      </c>
      <c r="E19" s="22">
        <v>28182039</v>
      </c>
      <c r="F19" s="22">
        <v>58324345</v>
      </c>
      <c r="G19" s="22">
        <v>86506384</v>
      </c>
      <c r="H19" s="22">
        <f>G19-D19</f>
        <v>17909384</v>
      </c>
      <c r="I19" s="29">
        <f>IF(D19=0,"",ROUND(H19*100/D19,2))</f>
        <v>26.11</v>
      </c>
    </row>
    <row r="20" spans="1:9" ht="16.5">
      <c r="A20" s="23" t="s">
        <v>27</v>
      </c>
      <c r="B20" s="22">
        <v>308000</v>
      </c>
      <c r="C20" s="22">
        <v>3302000</v>
      </c>
      <c r="D20" s="22">
        <v>3610000</v>
      </c>
      <c r="E20" s="22">
        <v>599479</v>
      </c>
      <c r="F20" s="22">
        <v>6889086</v>
      </c>
      <c r="G20" s="22">
        <v>7488565</v>
      </c>
      <c r="H20" s="22">
        <f>G20-D20</f>
        <v>3878565</v>
      </c>
      <c r="I20" s="29">
        <f>IF(D20=0,"",ROUND(H20*100/D20,2))</f>
        <v>107.44</v>
      </c>
    </row>
    <row r="21" spans="1:9" ht="16.5">
      <c r="A21" s="23" t="s">
        <v>28</v>
      </c>
      <c r="B21" s="22">
        <v>103859000</v>
      </c>
      <c r="C21" s="22">
        <v>450010000</v>
      </c>
      <c r="D21" s="22">
        <v>553869000</v>
      </c>
      <c r="E21" s="22">
        <v>167317103</v>
      </c>
      <c r="F21" s="22">
        <v>542146264</v>
      </c>
      <c r="G21" s="22">
        <v>709463367</v>
      </c>
      <c r="H21" s="22">
        <f>G21-D21</f>
        <v>155594367</v>
      </c>
      <c r="I21" s="29">
        <f>IF(D21=0,"",ROUND(H21*100/D21,2))</f>
        <v>28.09</v>
      </c>
    </row>
    <row r="22" spans="1:9" ht="16.5">
      <c r="A22" s="23" t="s">
        <v>29</v>
      </c>
      <c r="B22" s="22">
        <v>20240000</v>
      </c>
      <c r="C22" s="22">
        <v>123015000</v>
      </c>
      <c r="D22" s="22">
        <v>143255000</v>
      </c>
      <c r="E22" s="22">
        <v>44819461</v>
      </c>
      <c r="F22" s="22">
        <v>219092159</v>
      </c>
      <c r="G22" s="22">
        <v>263911620</v>
      </c>
      <c r="H22" s="22">
        <f>G22-D22</f>
        <v>120656620</v>
      </c>
      <c r="I22" s="29">
        <f>IF(D22=0,"",ROUND(H22*100/D22,2))</f>
        <v>84.23</v>
      </c>
    </row>
    <row r="23" spans="1:9" ht="16.5">
      <c r="A23" s="23" t="s">
        <v>30</v>
      </c>
      <c r="B23" s="22">
        <v>0</v>
      </c>
      <c r="C23" s="22">
        <v>1061000</v>
      </c>
      <c r="D23" s="22">
        <v>1061000</v>
      </c>
      <c r="E23" s="22">
        <v>0</v>
      </c>
      <c r="F23" s="22">
        <v>1060982</v>
      </c>
      <c r="G23" s="22">
        <v>1060982</v>
      </c>
      <c r="H23" s="22">
        <f>G23-D23</f>
        <v>-18</v>
      </c>
      <c r="I23" s="29">
        <f>IF(D23=0,"",ROUND(H23*100/D23,2))</f>
        <v>0</v>
      </c>
    </row>
    <row r="24" spans="1:9" ht="16.5">
      <c r="A24" s="23" t="s">
        <v>31</v>
      </c>
      <c r="B24" s="22">
        <v>33997000</v>
      </c>
      <c r="C24" s="22">
        <v>237444000</v>
      </c>
      <c r="D24" s="22">
        <v>271441000</v>
      </c>
      <c r="E24" s="22">
        <v>73934833</v>
      </c>
      <c r="F24" s="22">
        <v>258593901</v>
      </c>
      <c r="G24" s="22">
        <v>332528734</v>
      </c>
      <c r="H24" s="22">
        <f>G24-D24</f>
        <v>61087734</v>
      </c>
      <c r="I24" s="29">
        <f>IF(D24=0,"",ROUND(H24*100/D24,2))</f>
        <v>22.5</v>
      </c>
    </row>
    <row r="25" spans="1:9" ht="16.5">
      <c r="A25" s="23" t="s">
        <v>32</v>
      </c>
      <c r="B25" s="22">
        <v>2709000</v>
      </c>
      <c r="C25" s="22">
        <v>20603000</v>
      </c>
      <c r="D25" s="22">
        <v>23312000</v>
      </c>
      <c r="E25" s="22">
        <v>11507827</v>
      </c>
      <c r="F25" s="22">
        <v>32956287</v>
      </c>
      <c r="G25" s="22">
        <v>44464114</v>
      </c>
      <c r="H25" s="22">
        <f>G25-D25</f>
        <v>21152114</v>
      </c>
      <c r="I25" s="29">
        <f>IF(D25=0,"",ROUND(H25*100/D25,2))</f>
        <v>90.73</v>
      </c>
    </row>
    <row r="26" spans="1:9" ht="16.5">
      <c r="A26" s="23" t="s">
        <v>33</v>
      </c>
      <c r="B26" s="22">
        <v>31288000</v>
      </c>
      <c r="C26" s="22">
        <v>216841000</v>
      </c>
      <c r="D26" s="22">
        <v>248129000</v>
      </c>
      <c r="E26" s="22">
        <v>62427006</v>
      </c>
      <c r="F26" s="22">
        <v>225564038</v>
      </c>
      <c r="G26" s="22">
        <v>287991044</v>
      </c>
      <c r="H26" s="22">
        <f>G26-D26</f>
        <v>39862044</v>
      </c>
      <c r="I26" s="29">
        <f>IF(D26=0,"",ROUND(H26*100/D26,2))</f>
        <v>16.07</v>
      </c>
    </row>
    <row r="27" spans="1:9" ht="16.5">
      <c r="A27" s="23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73576</v>
      </c>
      <c r="G27" s="22">
        <v>73576</v>
      </c>
      <c r="H27" s="22">
        <f>G27-D27</f>
        <v>73576</v>
      </c>
      <c r="I27" s="29">
        <f>IF(D27=0,"",ROUND(H27*100/D27,2))</f>
      </c>
    </row>
    <row r="28" spans="1:9" ht="16.5">
      <c r="A28" s="23" t="s">
        <v>35</v>
      </c>
      <c r="B28" s="22">
        <v>18851000</v>
      </c>
      <c r="C28" s="22">
        <v>43163000</v>
      </c>
      <c r="D28" s="22">
        <v>62014000</v>
      </c>
      <c r="E28" s="22">
        <v>33131432</v>
      </c>
      <c r="F28" s="22">
        <v>51680738</v>
      </c>
      <c r="G28" s="22">
        <v>84812170</v>
      </c>
      <c r="H28" s="22">
        <f>G28-D28</f>
        <v>22798170</v>
      </c>
      <c r="I28" s="29">
        <f>IF(D28=0,"",ROUND(H28*100/D28,2))</f>
        <v>36.76</v>
      </c>
    </row>
    <row r="29" spans="1:9" ht="16.5">
      <c r="A29" s="23" t="s">
        <v>36</v>
      </c>
      <c r="B29" s="22">
        <v>4000</v>
      </c>
      <c r="C29" s="22">
        <v>5129000</v>
      </c>
      <c r="D29" s="22">
        <v>5133000</v>
      </c>
      <c r="E29" s="22">
        <v>93200</v>
      </c>
      <c r="F29" s="22">
        <v>5223860</v>
      </c>
      <c r="G29" s="22">
        <v>5317060</v>
      </c>
      <c r="H29" s="22">
        <f>G29-D29</f>
        <v>184060</v>
      </c>
      <c r="I29" s="29">
        <f>IF(D29=0,"",ROUND(H29*100/D29,2))</f>
        <v>3.59</v>
      </c>
    </row>
    <row r="30" spans="1:9" ht="16.5">
      <c r="A30" s="23" t="s">
        <v>37</v>
      </c>
      <c r="B30" s="22">
        <v>1400000</v>
      </c>
      <c r="C30" s="22">
        <v>18412000</v>
      </c>
      <c r="D30" s="22">
        <v>19812000</v>
      </c>
      <c r="E30" s="22">
        <v>4010008</v>
      </c>
      <c r="F30" s="22">
        <v>18334054</v>
      </c>
      <c r="G30" s="22">
        <v>22344062</v>
      </c>
      <c r="H30" s="22">
        <f>G30-D30</f>
        <v>2532062</v>
      </c>
      <c r="I30" s="29">
        <f>IF(D30=0,"",ROUND(H30*100/D30,2))</f>
        <v>12.78</v>
      </c>
    </row>
    <row r="31" spans="1:9" ht="16.5">
      <c r="A31" s="23" t="s">
        <v>38</v>
      </c>
      <c r="B31" s="22">
        <v>14774000</v>
      </c>
      <c r="C31" s="22">
        <v>9812000</v>
      </c>
      <c r="D31" s="22">
        <v>24586000</v>
      </c>
      <c r="E31" s="22">
        <v>26391677</v>
      </c>
      <c r="F31" s="22">
        <v>9751126</v>
      </c>
      <c r="G31" s="22">
        <v>36142803</v>
      </c>
      <c r="H31" s="22">
        <f>G31-D31</f>
        <v>11556803</v>
      </c>
      <c r="I31" s="29">
        <f>IF(D31=0,"",ROUND(H31*100/D31,2))</f>
        <v>47.01</v>
      </c>
    </row>
    <row r="32" spans="1:9" ht="16.5">
      <c r="A32" s="23" t="s">
        <v>39</v>
      </c>
      <c r="B32" s="22">
        <v>1650000</v>
      </c>
      <c r="C32" s="22">
        <v>6823000</v>
      </c>
      <c r="D32" s="22">
        <v>8473000</v>
      </c>
      <c r="E32" s="22">
        <v>1623521</v>
      </c>
      <c r="F32" s="22">
        <v>15019566</v>
      </c>
      <c r="G32" s="22">
        <v>16643087</v>
      </c>
      <c r="H32" s="22">
        <f>G32-D32</f>
        <v>8170087</v>
      </c>
      <c r="I32" s="29">
        <f>IF(D32=0,"",ROUND(H32*100/D32,2))</f>
        <v>96.42</v>
      </c>
    </row>
    <row r="33" spans="1:9" ht="16.5">
      <c r="A33" s="23" t="s">
        <v>40</v>
      </c>
      <c r="B33" s="22">
        <v>1023000</v>
      </c>
      <c r="C33" s="22">
        <v>2987000</v>
      </c>
      <c r="D33" s="22">
        <v>4010000</v>
      </c>
      <c r="E33" s="22">
        <v>1013026</v>
      </c>
      <c r="F33" s="22">
        <v>3352132</v>
      </c>
      <c r="G33" s="22">
        <v>4365158</v>
      </c>
      <c r="H33" s="22">
        <f>G33-D33</f>
        <v>355158</v>
      </c>
      <c r="I33" s="29">
        <f>IF(D33=0,"",ROUND(H33*100/D33,2))</f>
        <v>8.86</v>
      </c>
    </row>
    <row r="34" spans="1:9" ht="16.5">
      <c r="A34" s="23" t="s">
        <v>41</v>
      </c>
      <c r="B34" s="22">
        <v>307216000</v>
      </c>
      <c r="C34" s="22">
        <v>191720000</v>
      </c>
      <c r="D34" s="22">
        <v>498936000</v>
      </c>
      <c r="E34" s="22">
        <v>259425547</v>
      </c>
      <c r="F34" s="22">
        <v>234364706</v>
      </c>
      <c r="G34" s="22">
        <v>493790253</v>
      </c>
      <c r="H34" s="22">
        <f>G34-D34</f>
        <v>-5145747</v>
      </c>
      <c r="I34" s="29">
        <f>IF(D34=0,"",ROUND(H34*100/D34,2))</f>
        <v>-1.03</v>
      </c>
    </row>
    <row r="35" spans="1:9" ht="33">
      <c r="A35" s="23" t="s">
        <v>42</v>
      </c>
      <c r="B35" s="22">
        <v>240187000</v>
      </c>
      <c r="C35" s="22">
        <v>170498000</v>
      </c>
      <c r="D35" s="22">
        <v>410685000</v>
      </c>
      <c r="E35" s="22">
        <v>198563915</v>
      </c>
      <c r="F35" s="22">
        <v>209339090</v>
      </c>
      <c r="G35" s="22">
        <v>407903005</v>
      </c>
      <c r="H35" s="22">
        <f>G35-D35</f>
        <v>-2781995</v>
      </c>
      <c r="I35" s="29">
        <f>IF(D35=0,"",ROUND(H35*100/D35,2))</f>
        <v>-0.68</v>
      </c>
    </row>
    <row r="36" spans="1:9" ht="16.5">
      <c r="A36" s="23" t="s">
        <v>43</v>
      </c>
      <c r="B36" s="22">
        <v>57178000</v>
      </c>
      <c r="C36" s="22">
        <v>0</v>
      </c>
      <c r="D36" s="22">
        <v>57178000</v>
      </c>
      <c r="E36" s="22">
        <v>53275824</v>
      </c>
      <c r="F36" s="22">
        <v>0</v>
      </c>
      <c r="G36" s="22">
        <v>53275824</v>
      </c>
      <c r="H36" s="22">
        <f>G36-D36</f>
        <v>-3902176</v>
      </c>
      <c r="I36" s="29">
        <f>IF(D36=0,"",ROUND(H36*100/D36,2))</f>
        <v>-6.82</v>
      </c>
    </row>
    <row r="37" spans="1:9" ht="16.5">
      <c r="A37" s="23" t="s">
        <v>44</v>
      </c>
      <c r="B37" s="22">
        <v>9851000</v>
      </c>
      <c r="C37" s="22">
        <v>21222000</v>
      </c>
      <c r="D37" s="22">
        <v>31073000</v>
      </c>
      <c r="E37" s="22">
        <v>7585808</v>
      </c>
      <c r="F37" s="22">
        <v>25025616</v>
      </c>
      <c r="G37" s="22">
        <v>32611424</v>
      </c>
      <c r="H37" s="22">
        <f>G37-D37</f>
        <v>1538424</v>
      </c>
      <c r="I37" s="29">
        <f>IF(D37=0,"",ROUND(H37*100/D37,2))</f>
        <v>4.95</v>
      </c>
    </row>
    <row r="38" spans="1:9" ht="16.5">
      <c r="A38" s="23" t="s">
        <v>45</v>
      </c>
      <c r="B38" s="22">
        <v>24000</v>
      </c>
      <c r="C38" s="22">
        <v>2412000</v>
      </c>
      <c r="D38" s="22">
        <v>2436000</v>
      </c>
      <c r="E38" s="22">
        <v>39282</v>
      </c>
      <c r="F38" s="22">
        <v>3084623</v>
      </c>
      <c r="G38" s="22">
        <v>3123905</v>
      </c>
      <c r="H38" s="22">
        <f>G38-D38</f>
        <v>687905</v>
      </c>
      <c r="I38" s="29">
        <f>IF(D38=0,"",ROUND(H38*100/D38,2))</f>
        <v>28.24</v>
      </c>
    </row>
    <row r="39" spans="1:9" ht="16.5">
      <c r="A39" s="23" t="s">
        <v>46</v>
      </c>
      <c r="B39" s="22">
        <v>0</v>
      </c>
      <c r="C39" s="22">
        <v>468000</v>
      </c>
      <c r="D39" s="22">
        <v>468000</v>
      </c>
      <c r="E39" s="22">
        <v>0</v>
      </c>
      <c r="F39" s="22">
        <v>457651</v>
      </c>
      <c r="G39" s="22">
        <v>457651</v>
      </c>
      <c r="H39" s="22">
        <f>G39-D39</f>
        <v>-10349</v>
      </c>
      <c r="I39" s="29">
        <f>IF(D39=0,"",ROUND(H39*100/D39,2))</f>
        <v>-2.21</v>
      </c>
    </row>
    <row r="40" spans="1:9" ht="16.5">
      <c r="A40" s="23" t="s">
        <v>47</v>
      </c>
      <c r="B40" s="22">
        <v>0</v>
      </c>
      <c r="C40" s="22">
        <v>463000</v>
      </c>
      <c r="D40" s="22">
        <v>463000</v>
      </c>
      <c r="E40" s="22">
        <v>0</v>
      </c>
      <c r="F40" s="22">
        <v>480931</v>
      </c>
      <c r="G40" s="22">
        <v>480931</v>
      </c>
      <c r="H40" s="22">
        <f>G40-D40</f>
        <v>17931</v>
      </c>
      <c r="I40" s="29">
        <f>IF(D40=0,"",ROUND(H40*100/D40,2))</f>
        <v>3.87</v>
      </c>
    </row>
    <row r="41" spans="1:9" ht="16.5">
      <c r="A41" s="23" t="s">
        <v>48</v>
      </c>
      <c r="B41" s="22">
        <v>0</v>
      </c>
      <c r="C41" s="22">
        <v>1211000</v>
      </c>
      <c r="D41" s="22">
        <v>1211000</v>
      </c>
      <c r="E41" s="22">
        <v>0</v>
      </c>
      <c r="F41" s="22">
        <v>1322022</v>
      </c>
      <c r="G41" s="22">
        <v>1322022</v>
      </c>
      <c r="H41" s="22">
        <f>G41-D41</f>
        <v>111022</v>
      </c>
      <c r="I41" s="29">
        <f>IF(D41=0,"",ROUND(H41*100/D41,2))</f>
        <v>9.17</v>
      </c>
    </row>
    <row r="42" spans="1:9" ht="16.5">
      <c r="A42" s="23" t="s">
        <v>49</v>
      </c>
      <c r="B42" s="22">
        <v>0</v>
      </c>
      <c r="C42" s="22">
        <v>4000</v>
      </c>
      <c r="D42" s="22">
        <v>4000</v>
      </c>
      <c r="E42" s="22">
        <v>0</v>
      </c>
      <c r="F42" s="22">
        <v>0</v>
      </c>
      <c r="G42" s="22">
        <v>0</v>
      </c>
      <c r="H42" s="22">
        <f>G42-D42</f>
        <v>-4000</v>
      </c>
      <c r="I42" s="29">
        <f>IF(D42=0,"",ROUND(H42*100/D42,2))</f>
        <v>-100</v>
      </c>
    </row>
    <row r="43" spans="1:9" ht="16.5">
      <c r="A43" s="23" t="s">
        <v>50</v>
      </c>
      <c r="B43" s="22">
        <v>24000</v>
      </c>
      <c r="C43" s="22">
        <v>266000</v>
      </c>
      <c r="D43" s="22">
        <v>290000</v>
      </c>
      <c r="E43" s="22">
        <v>39282</v>
      </c>
      <c r="F43" s="22">
        <v>824019</v>
      </c>
      <c r="G43" s="22">
        <v>863301</v>
      </c>
      <c r="H43" s="22">
        <f>G43-D43</f>
        <v>573301</v>
      </c>
      <c r="I43" s="29">
        <f>IF(D43=0,"",ROUND(H43*100/D43,2))</f>
        <v>197.69</v>
      </c>
    </row>
    <row r="44" spans="1:9" ht="49.5">
      <c r="A44" s="23" t="s">
        <v>51</v>
      </c>
      <c r="B44" s="22">
        <v>55498000</v>
      </c>
      <c r="C44" s="22">
        <v>205819000</v>
      </c>
      <c r="D44" s="22">
        <v>261317000</v>
      </c>
      <c r="E44" s="22">
        <v>107350341</v>
      </c>
      <c r="F44" s="22">
        <v>307244189</v>
      </c>
      <c r="G44" s="22">
        <v>414594530</v>
      </c>
      <c r="H44" s="22">
        <f>G44-D44</f>
        <v>153277530</v>
      </c>
      <c r="I44" s="29">
        <f>IF(D44=0,"",ROUND(H44*100/D44,2))</f>
        <v>58.66</v>
      </c>
    </row>
    <row r="45" spans="1:9" ht="16.5">
      <c r="A45" s="23" t="s">
        <v>52</v>
      </c>
      <c r="B45" s="22">
        <v>497000</v>
      </c>
      <c r="C45" s="22">
        <v>2201000</v>
      </c>
      <c r="D45" s="22">
        <v>2698000</v>
      </c>
      <c r="E45" s="22">
        <v>623268</v>
      </c>
      <c r="F45" s="22">
        <v>2334082</v>
      </c>
      <c r="G45" s="22">
        <v>2957350</v>
      </c>
      <c r="H45" s="22">
        <f>G45-D45</f>
        <v>259350</v>
      </c>
      <c r="I45" s="29">
        <f>IF(D45=0,"",ROUND(H45*100/D45,2))</f>
        <v>9.61</v>
      </c>
    </row>
    <row r="46" spans="1:9" ht="16.5">
      <c r="A46" s="23" t="s">
        <v>53</v>
      </c>
      <c r="B46" s="22">
        <v>51886000</v>
      </c>
      <c r="C46" s="22">
        <v>200258000</v>
      </c>
      <c r="D46" s="22">
        <v>252144000</v>
      </c>
      <c r="E46" s="22">
        <v>106520787</v>
      </c>
      <c r="F46" s="22">
        <v>296504373</v>
      </c>
      <c r="G46" s="22">
        <v>403025160</v>
      </c>
      <c r="H46" s="22">
        <f>G46-D46</f>
        <v>150881160</v>
      </c>
      <c r="I46" s="29">
        <f>IF(D46=0,"",ROUND(H46*100/D46,2))</f>
        <v>59.84</v>
      </c>
    </row>
    <row r="47" spans="1:9" ht="16.5">
      <c r="A47" s="23" t="s">
        <v>54</v>
      </c>
      <c r="B47" s="22">
        <v>0</v>
      </c>
      <c r="C47" s="22">
        <v>152000</v>
      </c>
      <c r="D47" s="22">
        <v>152000</v>
      </c>
      <c r="E47" s="22">
        <v>0</v>
      </c>
      <c r="F47" s="22">
        <v>550636</v>
      </c>
      <c r="G47" s="22">
        <v>550636</v>
      </c>
      <c r="H47" s="22">
        <f>G47-D47</f>
        <v>398636</v>
      </c>
      <c r="I47" s="29">
        <f>IF(D47=0,"",ROUND(H47*100/D47,2))</f>
        <v>262.26</v>
      </c>
    </row>
    <row r="48" spans="1:9" ht="33">
      <c r="A48" s="23" t="s">
        <v>55</v>
      </c>
      <c r="B48" s="22">
        <v>3115000</v>
      </c>
      <c r="C48" s="22">
        <v>2944000</v>
      </c>
      <c r="D48" s="22">
        <v>6059000</v>
      </c>
      <c r="E48" s="22">
        <v>206286</v>
      </c>
      <c r="F48" s="22">
        <v>7472063</v>
      </c>
      <c r="G48" s="22">
        <v>7678349</v>
      </c>
      <c r="H48" s="22">
        <f>G48-D48</f>
        <v>1619349</v>
      </c>
      <c r="I48" s="29">
        <f>IF(D48=0,"",ROUND(H48*100/D48,2))</f>
        <v>26.73</v>
      </c>
    </row>
    <row r="49" spans="1:9" ht="16.5">
      <c r="A49" s="23" t="s">
        <v>56</v>
      </c>
      <c r="B49" s="22">
        <v>0</v>
      </c>
      <c r="C49" s="22">
        <v>264000</v>
      </c>
      <c r="D49" s="22">
        <v>264000</v>
      </c>
      <c r="E49" s="22">
        <v>0</v>
      </c>
      <c r="F49" s="22">
        <v>383035</v>
      </c>
      <c r="G49" s="22">
        <v>383035</v>
      </c>
      <c r="H49" s="22">
        <f>G49-D49</f>
        <v>119035</v>
      </c>
      <c r="I49" s="29">
        <f>IF(D49=0,"",ROUND(H49*100/D49,2))</f>
        <v>45.09</v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14672</v>
      </c>
      <c r="F50" s="22">
        <v>6563277</v>
      </c>
      <c r="G50" s="22">
        <v>6577949</v>
      </c>
      <c r="H50" s="22">
        <f>G50-D50</f>
        <v>6577949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14672</v>
      </c>
      <c r="F51" s="22">
        <v>6563277</v>
      </c>
      <c r="G51" s="22">
        <v>6577949</v>
      </c>
      <c r="H51" s="22">
        <f>G51-D51</f>
        <v>6577949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0</v>
      </c>
      <c r="F52" s="22">
        <v>779465</v>
      </c>
      <c r="G52" s="22">
        <v>779465</v>
      </c>
      <c r="H52" s="22">
        <f>G52-D52</f>
        <v>779465</v>
      </c>
      <c r="I52" s="29">
        <f>IF(D52=0,"",ROUND(H52*100/D52,2))</f>
      </c>
    </row>
    <row r="53" spans="1:9" ht="16.5">
      <c r="A53" s="23" t="s">
        <v>60</v>
      </c>
      <c r="B53" s="22">
        <v>0</v>
      </c>
      <c r="C53" s="22">
        <v>0</v>
      </c>
      <c r="D53" s="22">
        <v>0</v>
      </c>
      <c r="E53" s="22">
        <v>0</v>
      </c>
      <c r="F53" s="22">
        <v>779465</v>
      </c>
      <c r="G53" s="22">
        <v>779465</v>
      </c>
      <c r="H53" s="22">
        <f>G53-D53</f>
        <v>779465</v>
      </c>
      <c r="I53" s="29">
        <f>IF(D53=0,"",ROUND(H53*100/D53,2))</f>
      </c>
    </row>
    <row r="54" spans="1:9" ht="17.25" thickBot="1">
      <c r="A54" s="26" t="s">
        <v>61</v>
      </c>
      <c r="B54" s="27">
        <v>1666218000</v>
      </c>
      <c r="C54" s="27">
        <v>1727901000</v>
      </c>
      <c r="D54" s="27">
        <v>3394119000</v>
      </c>
      <c r="E54" s="27">
        <v>1837152479</v>
      </c>
      <c r="F54" s="27">
        <v>2059461391</v>
      </c>
      <c r="G54" s="27">
        <v>3896613870</v>
      </c>
      <c r="H54" s="27">
        <f>G54-D54</f>
        <v>502494870</v>
      </c>
      <c r="I54" s="30">
        <f>IF(D54=0,"",ROUND(H54*100/D54,2))</f>
        <v>14.8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2022-04-29T02:36:20Z</dcterms:modified>
  <cp:category/>
  <cp:version/>
  <cp:contentType/>
  <cp:contentStatus/>
</cp:coreProperties>
</file>