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<sst xmlns="http://schemas.openxmlformats.org/spreadsheetml/2006/main" count="45" uniqueCount="31">
  <si>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</si>
  <si>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</si>
  <si>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</si>
  <si>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</si>
  <si>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</si>
  <si>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政府補助及
學雜費等收入支應</t>
  </si>
  <si>
    <t>５項自籌
收入支應</t>
  </si>
  <si>
    <t>合　　計</t>
  </si>
  <si>
    <t>５項自籌
收入支應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</si>
  <si>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</si>
  <si>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</si>
  <si>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</si>
  <si>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國立中山大學校務基金</t>
  </si>
  <si>
    <t>中華民國104年度</t>
  </si>
  <si>
    <t>單位:新臺幣元</t>
  </si>
  <si>
    <t>預 算 數</t>
  </si>
  <si>
    <t>管制性項目</t>
  </si>
  <si>
    <t/>
  </si>
  <si>
    <t xml:space="preserve">　國外旅費                                                    </t>
  </si>
  <si>
    <t xml:space="preserve">　廣（公）告費                                                </t>
  </si>
  <si>
    <t xml:space="preserve">　業務宣導費                                                  </t>
  </si>
  <si>
    <t xml:space="preserve">　公共關係費                                                  </t>
  </si>
  <si>
    <t>統計所需項目</t>
  </si>
  <si>
    <t xml:space="preserve">　宿舍電費                                                    </t>
  </si>
  <si>
    <t xml:space="preserve">　宿舍水費                                                    </t>
  </si>
  <si>
    <t xml:space="preserve">　宿舍修護費                                                  </t>
  </si>
  <si>
    <t xml:space="preserve">　計時與計件人員酬金                                          </t>
  </si>
  <si>
    <t xml:space="preserve">　專技人員酬金                                                </t>
  </si>
  <si>
    <t xml:space="preserve">　講課鐘點、稿費、出席審查及查詢費                            </t>
  </si>
  <si>
    <t xml:space="preserve">　關稅                                                        </t>
  </si>
  <si>
    <t xml:space="preserve">　貨物稅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</si>
</sst>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6.75390625" style="0" bestFit="1" customWidth="1"/>
    <col min="8" max="8" width="15.625" style="0" bestFit="1" customWidth="1"/>
    <col min="9" max="9" width="14.25390625" style="0" bestFit="1" customWidth="1"/>
  </cols>
  <sheetData>
    <row r="1" spans="1:6" ht="21">
      <c r="A1" s="5"/>
      <c r="B1" s="5"/>
      <c r="D1" s="5"/>
      <c r="E1" s="6" t="s">
        <v>12</v>
      </c>
      <c r="F1" s="5"/>
    </row>
    <row r="2" spans="1:6" ht="21">
      <c r="A2" s="5"/>
      <c r="B2" s="5"/>
      <c r="D2" s="5"/>
      <c r="E2" s="7" t="s">
        <v>1</v>
      </c>
      <c r="F2" s="5"/>
    </row>
    <row r="3" spans="1:10" ht="17.25" thickBot="1">
      <c r="A3" s="1"/>
      <c r="B3" s="8"/>
      <c r="D3" s="9"/>
      <c r="E3" s="2" t="s">
        <v>13</v>
      </c>
      <c r="F3" s="9"/>
      <c r="G3" s="9"/>
      <c r="H3" s="8"/>
      <c r="J3" s="3" t="s">
        <v>14</v>
      </c>
    </row>
    <row r="4" spans="1:10" ht="16.5" customHeight="1">
      <c r="A4" s="12" t="s">
        <v>0</v>
      </c>
      <c r="B4" s="13" t="s">
        <v>15</v>
      </c>
      <c r="C4" s="14"/>
      <c r="D4" s="15"/>
      <c r="E4" s="13" t="s">
        <v>11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5</v>
      </c>
      <c r="C5" s="17" t="s">
        <v>6</v>
      </c>
      <c r="D5" s="18" t="s">
        <v>7</v>
      </c>
      <c r="E5" s="19" t="s">
        <v>5</v>
      </c>
      <c r="F5" s="17" t="s">
        <v>8</v>
      </c>
      <c r="G5" s="18" t="s">
        <v>9</v>
      </c>
      <c r="H5" s="20" t="s">
        <v>10</v>
      </c>
      <c r="I5" s="21" t="s">
        <v>2</v>
      </c>
      <c r="J5" s="22"/>
    </row>
    <row r="6" spans="1:10" ht="16.5">
      <c r="A6" s="27" t="s">
        <v>16</v>
      </c>
      <c r="B6" s="28">
        <v>12843000</v>
      </c>
      <c r="C6" s="28">
        <v>53086000</v>
      </c>
      <c r="D6" s="28">
        <v>65929000</v>
      </c>
      <c r="E6" s="28">
        <v>9409846</v>
      </c>
      <c r="F6" s="28">
        <v>50437323</v>
      </c>
      <c r="G6" s="28">
        <v>59847169</v>
      </c>
      <c r="H6" s="28">
        <f>G6-D6</f>
        <v>-6081831</v>
      </c>
      <c r="I6" s="28">
        <f>IF(D6=0,"",ROUND(H6*100/D6,2))</f>
        <v>-9.22</v>
      </c>
      <c r="J6" s="31" t="s">
        <v>17</v>
      </c>
    </row>
    <row r="7" spans="1:10" ht="16.5">
      <c r="A7" s="26" t="s">
        <v>18</v>
      </c>
      <c r="B7" s="24">
        <v>9132000</v>
      </c>
      <c r="C7" s="24">
        <v>51047000</v>
      </c>
      <c r="D7" s="24">
        <v>60179000</v>
      </c>
      <c r="E7" s="24">
        <v>5788780</v>
      </c>
      <c r="F7" s="24">
        <v>48731633</v>
      </c>
      <c r="G7" s="24">
        <v>54520413</v>
      </c>
      <c r="H7" s="24">
        <f>G7-D7</f>
        <v>-5658587</v>
      </c>
      <c r="I7" s="24">
        <f>IF(D7=0,"",ROUND(H7*100/D7,2))</f>
        <v>-9.4</v>
      </c>
      <c r="J7" s="32" t="s">
        <v>17</v>
      </c>
    </row>
    <row r="8" spans="1:10" ht="16.5">
      <c r="A8" s="26" t="s">
        <v>19</v>
      </c>
      <c r="B8" s="24">
        <v>2972000</v>
      </c>
      <c r="C8" s="24">
        <v>1781000</v>
      </c>
      <c r="D8" s="24">
        <v>4753000</v>
      </c>
      <c r="E8" s="24">
        <v>2897174</v>
      </c>
      <c r="F8" s="24">
        <v>1451042</v>
      </c>
      <c r="G8" s="24">
        <v>4348216</v>
      </c>
      <c r="H8" s="24">
        <f>G8-D8</f>
        <v>-404784</v>
      </c>
      <c r="I8" s="24">
        <f>IF(D8=0,"",ROUND(H8*100/D8,2))</f>
        <v>-8.52</v>
      </c>
      <c r="J8" s="32" t="s">
        <v>17</v>
      </c>
    </row>
    <row r="9" spans="1:10" ht="16.5">
      <c r="A9" s="26" t="s">
        <v>20</v>
      </c>
      <c r="B9" s="24">
        <v>15000</v>
      </c>
      <c r="C9" s="24">
        <v>3000</v>
      </c>
      <c r="D9" s="24">
        <v>18000</v>
      </c>
      <c r="E9" s="24">
        <v>0</v>
      </c>
      <c r="F9" s="24">
        <v>0</v>
      </c>
      <c r="G9" s="24">
        <v>0</v>
      </c>
      <c r="H9" s="24">
        <f>G9-D9</f>
        <v>-18000</v>
      </c>
      <c r="I9" s="24">
        <f>IF(D9=0,"",ROUND(H9*100/D9,2))</f>
        <v>-100</v>
      </c>
      <c r="J9" s="32" t="s">
        <v>17</v>
      </c>
    </row>
    <row r="10" spans="1:10" ht="16.5">
      <c r="A10" s="26" t="s">
        <v>21</v>
      </c>
      <c r="B10" s="24">
        <v>724000</v>
      </c>
      <c r="C10" s="24">
        <v>255000</v>
      </c>
      <c r="D10" s="24">
        <v>979000</v>
      </c>
      <c r="E10" s="24">
        <v>723892</v>
      </c>
      <c r="F10" s="24">
        <v>254648</v>
      </c>
      <c r="G10" s="24">
        <v>978540</v>
      </c>
      <c r="H10" s="24">
        <f>G10-D10</f>
        <v>-460</v>
      </c>
      <c r="I10" s="24">
        <f>IF(D10=0,"",ROUND(H10*100/D10,2))</f>
        <v>-0.05</v>
      </c>
      <c r="J10" s="32" t="s">
        <v>17</v>
      </c>
    </row>
    <row r="11" spans="1:10" ht="16.5">
      <c r="A11" s="25" t="s">
        <v>22</v>
      </c>
      <c r="B11" s="23">
        <v>206154000</v>
      </c>
      <c r="C11" s="23">
        <v>402528000</v>
      </c>
      <c r="D11" s="23">
        <v>608682000</v>
      </c>
      <c r="E11" s="23">
        <v>271027563</v>
      </c>
      <c r="F11" s="23">
        <v>424588769</v>
      </c>
      <c r="G11" s="23">
        <v>695616332</v>
      </c>
      <c r="H11" s="23">
        <f>G11-D11</f>
        <v>86934332</v>
      </c>
      <c r="I11" s="23">
        <f>IF(D11=0,"",ROUND(H11*100/D11,2))</f>
        <v>14.28</v>
      </c>
      <c r="J11" s="33" t="s">
        <v>17</v>
      </c>
    </row>
    <row r="12" spans="1:10" ht="16.5">
      <c r="A12" s="26" t="s">
        <v>23</v>
      </c>
      <c r="B12" s="24">
        <v>0</v>
      </c>
      <c r="C12" s="24">
        <v>7000000</v>
      </c>
      <c r="D12" s="24">
        <v>7000000</v>
      </c>
      <c r="E12" s="24">
        <v>1085</v>
      </c>
      <c r="F12" s="24">
        <v>7334506</v>
      </c>
      <c r="G12" s="24">
        <v>7335591</v>
      </c>
      <c r="H12" s="24">
        <f>G12-D12</f>
        <v>335591</v>
      </c>
      <c r="I12" s="24">
        <f>IF(D12=0,"",ROUND(H12*100/D12,2))</f>
        <v>4.79</v>
      </c>
      <c r="J12" s="32" t="s">
        <v>17</v>
      </c>
    </row>
    <row r="13" spans="1:10" ht="16.5">
      <c r="A13" s="26" t="s">
        <v>24</v>
      </c>
      <c r="B13" s="24">
        <v>0</v>
      </c>
      <c r="C13" s="24">
        <v>2300000</v>
      </c>
      <c r="D13" s="24">
        <v>2300000</v>
      </c>
      <c r="E13" s="24">
        <v>0</v>
      </c>
      <c r="F13" s="24">
        <v>1856089</v>
      </c>
      <c r="G13" s="24">
        <v>1856089</v>
      </c>
      <c r="H13" s="24">
        <f>G13-D13</f>
        <v>-443911</v>
      </c>
      <c r="I13" s="24">
        <f>IF(D13=0,"",ROUND(H13*100/D13,2))</f>
        <v>-19.3</v>
      </c>
      <c r="J13" s="32" t="s">
        <v>17</v>
      </c>
    </row>
    <row r="14" spans="1:10" ht="16.5">
      <c r="A14" s="26" t="s">
        <v>25</v>
      </c>
      <c r="B14" s="24">
        <v>0</v>
      </c>
      <c r="C14" s="24">
        <v>9200000</v>
      </c>
      <c r="D14" s="24">
        <v>9200000</v>
      </c>
      <c r="E14" s="24">
        <v>0</v>
      </c>
      <c r="F14" s="24">
        <v>7530831</v>
      </c>
      <c r="G14" s="24">
        <v>7530831</v>
      </c>
      <c r="H14" s="24">
        <f>G14-D14</f>
        <v>-1669169</v>
      </c>
      <c r="I14" s="24">
        <f>IF(D14=0,"",ROUND(H14*100/D14,2))</f>
        <v>-18.14</v>
      </c>
      <c r="J14" s="32" t="s">
        <v>17</v>
      </c>
    </row>
    <row r="15" spans="1:10" ht="16.5">
      <c r="A15" s="26" t="s">
        <v>26</v>
      </c>
      <c r="B15" s="24">
        <v>193296000</v>
      </c>
      <c r="C15" s="24">
        <v>376558000</v>
      </c>
      <c r="D15" s="24">
        <v>569854000</v>
      </c>
      <c r="E15" s="24">
        <v>236084441</v>
      </c>
      <c r="F15" s="24">
        <v>395935655</v>
      </c>
      <c r="G15" s="24">
        <v>632020096</v>
      </c>
      <c r="H15" s="24">
        <f>G15-D15</f>
        <v>62166096</v>
      </c>
      <c r="I15" s="24">
        <f>IF(D15=0,"",ROUND(H15*100/D15,2))</f>
        <v>10.91</v>
      </c>
      <c r="J15" s="32" t="s">
        <v>17</v>
      </c>
    </row>
    <row r="16" spans="1:10" ht="16.5">
      <c r="A16" s="26" t="s">
        <v>27</v>
      </c>
      <c r="B16" s="24">
        <v>314000</v>
      </c>
      <c r="C16" s="24">
        <v>110000</v>
      </c>
      <c r="D16" s="24">
        <v>424000</v>
      </c>
      <c r="E16" s="24">
        <v>351400</v>
      </c>
      <c r="F16" s="24">
        <v>191490</v>
      </c>
      <c r="G16" s="24">
        <v>542890</v>
      </c>
      <c r="H16" s="24">
        <f>G16-D16</f>
        <v>118890</v>
      </c>
      <c r="I16" s="24">
        <f>IF(D16=0,"",ROUND(H16*100/D16,2))</f>
        <v>28.04</v>
      </c>
      <c r="J16" s="32" t="s">
        <v>17</v>
      </c>
    </row>
    <row r="17" spans="1:10" ht="33">
      <c r="A17" s="26" t="s">
        <v>28</v>
      </c>
      <c r="B17" s="24">
        <v>12544000</v>
      </c>
      <c r="C17" s="24">
        <v>7350000</v>
      </c>
      <c r="D17" s="24">
        <v>19894000</v>
      </c>
      <c r="E17" s="24">
        <v>34588879</v>
      </c>
      <c r="F17" s="24">
        <v>11733770</v>
      </c>
      <c r="G17" s="24">
        <v>46322649</v>
      </c>
      <c r="H17" s="24">
        <f>G17-D17</f>
        <v>26428649</v>
      </c>
      <c r="I17" s="24">
        <f>IF(D17=0,"",ROUND(H17*100/D17,2))</f>
        <v>132.85</v>
      </c>
      <c r="J17" s="32" t="s">
        <v>17</v>
      </c>
    </row>
    <row r="18" spans="1:10" ht="16.5">
      <c r="A18" s="26" t="s">
        <v>29</v>
      </c>
      <c r="B18" s="24">
        <v>0</v>
      </c>
      <c r="C18" s="24">
        <v>0</v>
      </c>
      <c r="D18" s="24">
        <v>0</v>
      </c>
      <c r="E18" s="24">
        <v>363</v>
      </c>
      <c r="F18" s="24">
        <v>269</v>
      </c>
      <c r="G18" s="24">
        <v>632</v>
      </c>
      <c r="H18" s="24">
        <f>G18-D18</f>
        <v>632</v>
      </c>
      <c r="I18" s="24">
        <f>IF(D18=0,"",ROUND(H18*100/D18,2))</f>
      </c>
      <c r="J18" s="32" t="s">
        <v>17</v>
      </c>
    </row>
    <row r="19" spans="1:10" ht="17.25" thickBot="1">
      <c r="A19" s="29" t="s">
        <v>30</v>
      </c>
      <c r="B19" s="30">
        <v>0</v>
      </c>
      <c r="C19" s="30">
        <v>10000</v>
      </c>
      <c r="D19" s="30">
        <v>10000</v>
      </c>
      <c r="E19" s="30">
        <v>1395</v>
      </c>
      <c r="F19" s="30">
        <v>6159</v>
      </c>
      <c r="G19" s="30">
        <v>7554</v>
      </c>
      <c r="H19" s="30">
        <f>G19-D19</f>
        <v>-2446</v>
      </c>
      <c r="I19" s="30">
        <f>IF(D19=0,"",ROUND(H19*100/D19,2))</f>
        <v>-24.46</v>
      </c>
      <c r="J19" s="34" t="s">
        <v>17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2020-06-18T02:30:33Z</dcterms:modified>
  <cp:category/>
  <cp:version/>
  <cp:contentType/>
  <cp:contentStatus/>
</cp:coreProperties>
</file>